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7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8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9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filterPrivacy="1" codeName="ThisWorkbook" defaultThemeVersion="124226"/>
  <xr:revisionPtr revIDLastSave="0" documentId="13_ncr:1_{A47BDB4D-92E2-4F91-8E5F-C48E23F1108C}" xr6:coauthVersionLast="47" xr6:coauthVersionMax="47" xr10:uidLastSave="{00000000-0000-0000-0000-000000000000}"/>
  <bookViews>
    <workbookView xWindow="-120" yWindow="-120" windowWidth="20730" windowHeight="11160" tabRatio="956" xr2:uid="{00000000-000D-0000-FFFF-FFFF00000000}"/>
  </bookViews>
  <sheets>
    <sheet name="Instrucciones" sheetId="15" r:id="rId1"/>
    <sheet name="Info Proyectos" sheetId="4" r:id="rId2"/>
    <sheet name="Puntuación Proyectos" sheetId="1" r:id="rId3"/>
    <sheet name="Ranking Proyectos" sheetId="12" r:id="rId4"/>
    <sheet name="Scorecard Proyectos" sheetId="7" r:id="rId5"/>
    <sheet name="Grafico Ranking" sheetId="13" r:id="rId6"/>
    <sheet name="Gráfico Desgloce" sheetId="14" r:id="rId7"/>
    <sheet name="Gráfico Priorización" sheetId="9" r:id="rId8"/>
    <sheet name="Lista Selección" sheetId="2" state="hidden" r:id="rId9"/>
    <sheet name="Hoja de Trabajo" sheetId="11" state="hidden" r:id="rId10"/>
  </sheets>
  <definedNames>
    <definedName name="_xlnm._FilterDatabase" localSheetId="1" hidden="1">'Info Proyectos'!$A$1:$E$31</definedName>
    <definedName name="_xlnm._FilterDatabase" localSheetId="3" hidden="1">'Ranking Proyectos'!$A$28:$F$38</definedName>
    <definedName name="pick_benefits">'Lista Selección'!$E$25:$F$32</definedName>
    <definedName name="pick_cost">'Lista Selección'!$E$15:$F$22</definedName>
    <definedName name="pick_ease">'Lista Selección'!$E$35:$F$42</definedName>
    <definedName name="pick_man">'Lista Selección'!$E$5:$F$12</definedName>
    <definedName name="pick_risk">'Lista Selección'!$E$45:$F$52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2" l="1"/>
  <c r="A6" i="12" l="1"/>
  <c r="D5" i="7" l="1"/>
  <c r="D6" i="7"/>
  <c r="D7" i="7"/>
  <c r="D4" i="7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  <c r="AG3" i="1"/>
  <c r="AH3" i="1"/>
  <c r="AI3" i="1"/>
  <c r="AJ3" i="1"/>
  <c r="AK3" i="1"/>
  <c r="AL3" i="1"/>
  <c r="AM3" i="1"/>
  <c r="AN3" i="1"/>
  <c r="AO3" i="1"/>
  <c r="AP3" i="1"/>
  <c r="AQ3" i="1"/>
  <c r="AR3" i="1"/>
  <c r="AS3" i="1"/>
  <c r="AT3" i="1"/>
  <c r="AU3" i="1"/>
  <c r="AV3" i="1"/>
  <c r="AW3" i="1"/>
  <c r="AX3" i="1"/>
  <c r="AY3" i="1"/>
  <c r="AZ3" i="1"/>
  <c r="BA3" i="1"/>
  <c r="BB3" i="1"/>
  <c r="BC3" i="1"/>
  <c r="BD3" i="1"/>
  <c r="BE3" i="1"/>
  <c r="BF3" i="1"/>
  <c r="BG3" i="1"/>
  <c r="BH3" i="1"/>
  <c r="BI3" i="1"/>
  <c r="BJ3" i="1"/>
  <c r="BK3" i="1"/>
  <c r="BL3" i="1"/>
  <c r="BM3" i="1"/>
  <c r="BN3" i="1"/>
  <c r="BO3" i="1"/>
  <c r="BP3" i="1"/>
  <c r="BQ3" i="1"/>
  <c r="BR3" i="1"/>
  <c r="BS3" i="1"/>
  <c r="BT3" i="1"/>
  <c r="BU3" i="1"/>
  <c r="BV3" i="1"/>
  <c r="BW3" i="1"/>
  <c r="BX3" i="1"/>
  <c r="BY3" i="1"/>
  <c r="BZ3" i="1"/>
  <c r="CA3" i="1"/>
  <c r="CB3" i="1"/>
  <c r="CC3" i="1"/>
  <c r="CD3" i="1"/>
  <c r="CE3" i="1"/>
  <c r="CF3" i="1"/>
  <c r="CG3" i="1"/>
  <c r="CH3" i="1"/>
  <c r="CI3" i="1"/>
  <c r="CJ3" i="1"/>
  <c r="CK3" i="1"/>
  <c r="CL3" i="1"/>
  <c r="CM3" i="1"/>
  <c r="CN3" i="1"/>
  <c r="CO3" i="1"/>
  <c r="CP3" i="1"/>
  <c r="CQ3" i="1"/>
  <c r="CR3" i="1"/>
  <c r="CS3" i="1"/>
  <c r="CT3" i="1"/>
  <c r="CU3" i="1"/>
  <c r="CV3" i="1"/>
  <c r="CW3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AD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BG4" i="1"/>
  <c r="BH4" i="1"/>
  <c r="BI4" i="1"/>
  <c r="BJ4" i="1"/>
  <c r="BK4" i="1"/>
  <c r="BL4" i="1"/>
  <c r="BM4" i="1"/>
  <c r="BN4" i="1"/>
  <c r="BO4" i="1"/>
  <c r="BP4" i="1"/>
  <c r="BQ4" i="1"/>
  <c r="BR4" i="1"/>
  <c r="BS4" i="1"/>
  <c r="BT4" i="1"/>
  <c r="BU4" i="1"/>
  <c r="BV4" i="1"/>
  <c r="BW4" i="1"/>
  <c r="BX4" i="1"/>
  <c r="BY4" i="1"/>
  <c r="BZ4" i="1"/>
  <c r="CA4" i="1"/>
  <c r="CB4" i="1"/>
  <c r="CC4" i="1"/>
  <c r="CD4" i="1"/>
  <c r="CE4" i="1"/>
  <c r="CF4" i="1"/>
  <c r="CG4" i="1"/>
  <c r="CH4" i="1"/>
  <c r="CI4" i="1"/>
  <c r="CJ4" i="1"/>
  <c r="CK4" i="1"/>
  <c r="CL4" i="1"/>
  <c r="CM4" i="1"/>
  <c r="CN4" i="1"/>
  <c r="CO4" i="1"/>
  <c r="CP4" i="1"/>
  <c r="CQ4" i="1"/>
  <c r="CR4" i="1"/>
  <c r="CS4" i="1"/>
  <c r="CT4" i="1"/>
  <c r="CU4" i="1"/>
  <c r="CV4" i="1"/>
  <c r="CW4" i="1"/>
  <c r="C7" i="7"/>
  <c r="C6" i="7"/>
  <c r="C5" i="7"/>
  <c r="C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BB4" i="7"/>
  <c r="BC4" i="7"/>
  <c r="BD4" i="7"/>
  <c r="BE4" i="7"/>
  <c r="BF4" i="7"/>
  <c r="BG4" i="7"/>
  <c r="BH4" i="7"/>
  <c r="BI4" i="7"/>
  <c r="BJ4" i="7"/>
  <c r="BK4" i="7"/>
  <c r="BL4" i="7"/>
  <c r="BM4" i="7"/>
  <c r="BN4" i="7"/>
  <c r="BO4" i="7"/>
  <c r="BP4" i="7"/>
  <c r="BQ4" i="7"/>
  <c r="BR4" i="7"/>
  <c r="BS4" i="7"/>
  <c r="BT4" i="7"/>
  <c r="BU4" i="7"/>
  <c r="BV4" i="7"/>
  <c r="BW4" i="7"/>
  <c r="BX4" i="7"/>
  <c r="BY4" i="7"/>
  <c r="BZ4" i="7"/>
  <c r="CA4" i="7"/>
  <c r="CB4" i="7"/>
  <c r="CC4" i="7"/>
  <c r="CD4" i="7"/>
  <c r="CE4" i="7"/>
  <c r="CF4" i="7"/>
  <c r="CG4" i="7"/>
  <c r="CH4" i="7"/>
  <c r="CI4" i="7"/>
  <c r="CJ4" i="7"/>
  <c r="CK4" i="7"/>
  <c r="CL4" i="7"/>
  <c r="CM4" i="7"/>
  <c r="CN4" i="7"/>
  <c r="CO4" i="7"/>
  <c r="CP4" i="7"/>
  <c r="CQ4" i="7"/>
  <c r="CR4" i="7"/>
  <c r="CS4" i="7"/>
  <c r="CT4" i="7"/>
  <c r="CU4" i="7"/>
  <c r="CV4" i="7"/>
  <c r="CW4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BB5" i="7"/>
  <c r="BC5" i="7"/>
  <c r="BD5" i="7"/>
  <c r="BE5" i="7"/>
  <c r="BF5" i="7"/>
  <c r="BG5" i="7"/>
  <c r="BH5" i="7"/>
  <c r="BI5" i="7"/>
  <c r="BJ5" i="7"/>
  <c r="BK5" i="7"/>
  <c r="BL5" i="7"/>
  <c r="BM5" i="7"/>
  <c r="BN5" i="7"/>
  <c r="BO5" i="7"/>
  <c r="BP5" i="7"/>
  <c r="BQ5" i="7"/>
  <c r="BR5" i="7"/>
  <c r="BS5" i="7"/>
  <c r="BT5" i="7"/>
  <c r="BU5" i="7"/>
  <c r="BV5" i="7"/>
  <c r="BW5" i="7"/>
  <c r="BX5" i="7"/>
  <c r="BY5" i="7"/>
  <c r="BZ5" i="7"/>
  <c r="CA5" i="7"/>
  <c r="CB5" i="7"/>
  <c r="CC5" i="7"/>
  <c r="CD5" i="7"/>
  <c r="CE5" i="7"/>
  <c r="CF5" i="7"/>
  <c r="CG5" i="7"/>
  <c r="CH5" i="7"/>
  <c r="CI5" i="7"/>
  <c r="CJ5" i="7"/>
  <c r="CK5" i="7"/>
  <c r="CL5" i="7"/>
  <c r="CM5" i="7"/>
  <c r="CN5" i="7"/>
  <c r="CO5" i="7"/>
  <c r="CP5" i="7"/>
  <c r="CQ5" i="7"/>
  <c r="CR5" i="7"/>
  <c r="CS5" i="7"/>
  <c r="CT5" i="7"/>
  <c r="CU5" i="7"/>
  <c r="CV5" i="7"/>
  <c r="CW5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BB6" i="7"/>
  <c r="BC6" i="7"/>
  <c r="BD6" i="7"/>
  <c r="BE6" i="7"/>
  <c r="BF6" i="7"/>
  <c r="BG6" i="7"/>
  <c r="BH6" i="7"/>
  <c r="BI6" i="7"/>
  <c r="BJ6" i="7"/>
  <c r="BK6" i="7"/>
  <c r="BL6" i="7"/>
  <c r="BM6" i="7"/>
  <c r="BN6" i="7"/>
  <c r="BO6" i="7"/>
  <c r="BP6" i="7"/>
  <c r="BQ6" i="7"/>
  <c r="BR6" i="7"/>
  <c r="BS6" i="7"/>
  <c r="BT6" i="7"/>
  <c r="BU6" i="7"/>
  <c r="BV6" i="7"/>
  <c r="BW6" i="7"/>
  <c r="BX6" i="7"/>
  <c r="BY6" i="7"/>
  <c r="BZ6" i="7"/>
  <c r="CA6" i="7"/>
  <c r="CB6" i="7"/>
  <c r="CC6" i="7"/>
  <c r="CD6" i="7"/>
  <c r="CE6" i="7"/>
  <c r="CF6" i="7"/>
  <c r="CG6" i="7"/>
  <c r="CH6" i="7"/>
  <c r="CI6" i="7"/>
  <c r="CJ6" i="7"/>
  <c r="CK6" i="7"/>
  <c r="CL6" i="7"/>
  <c r="CM6" i="7"/>
  <c r="CN6" i="7"/>
  <c r="CO6" i="7"/>
  <c r="CP6" i="7"/>
  <c r="CQ6" i="7"/>
  <c r="CR6" i="7"/>
  <c r="CS6" i="7"/>
  <c r="CT6" i="7"/>
  <c r="CU6" i="7"/>
  <c r="CV6" i="7"/>
  <c r="CW6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BB7" i="7"/>
  <c r="BC7" i="7"/>
  <c r="BD7" i="7"/>
  <c r="BE7" i="7"/>
  <c r="BF7" i="7"/>
  <c r="BG7" i="7"/>
  <c r="BH7" i="7"/>
  <c r="BI7" i="7"/>
  <c r="BJ7" i="7"/>
  <c r="BK7" i="7"/>
  <c r="BL7" i="7"/>
  <c r="BM7" i="7"/>
  <c r="BN7" i="7"/>
  <c r="BO7" i="7"/>
  <c r="BP7" i="7"/>
  <c r="BQ7" i="7"/>
  <c r="BR7" i="7"/>
  <c r="BS7" i="7"/>
  <c r="BT7" i="7"/>
  <c r="BU7" i="7"/>
  <c r="BV7" i="7"/>
  <c r="BW7" i="7"/>
  <c r="BX7" i="7"/>
  <c r="BY7" i="7"/>
  <c r="BZ7" i="7"/>
  <c r="CA7" i="7"/>
  <c r="CB7" i="7"/>
  <c r="CC7" i="7"/>
  <c r="CD7" i="7"/>
  <c r="CE7" i="7"/>
  <c r="CF7" i="7"/>
  <c r="CG7" i="7"/>
  <c r="CH7" i="7"/>
  <c r="CI7" i="7"/>
  <c r="CJ7" i="7"/>
  <c r="CK7" i="7"/>
  <c r="CL7" i="7"/>
  <c r="CM7" i="7"/>
  <c r="CN7" i="7"/>
  <c r="CO7" i="7"/>
  <c r="CP7" i="7"/>
  <c r="CQ7" i="7"/>
  <c r="CR7" i="7"/>
  <c r="CS7" i="7"/>
  <c r="CT7" i="7"/>
  <c r="CU7" i="7"/>
  <c r="CV7" i="7"/>
  <c r="CW7" i="7"/>
  <c r="E5" i="7"/>
  <c r="E6" i="7"/>
  <c r="E7" i="7"/>
  <c r="E4" i="7"/>
  <c r="N30" i="7" l="1"/>
  <c r="N50" i="1" s="1"/>
  <c r="L30" i="7"/>
  <c r="L50" i="1" s="1"/>
  <c r="J30" i="7"/>
  <c r="J50" i="1" s="1"/>
  <c r="H30" i="7"/>
  <c r="H50" i="1" s="1"/>
  <c r="F30" i="7"/>
  <c r="F50" i="1" s="1"/>
  <c r="M30" i="7"/>
  <c r="M50" i="1" s="1"/>
  <c r="K30" i="7"/>
  <c r="K50" i="1" s="1"/>
  <c r="I30" i="7"/>
  <c r="I50" i="1" s="1"/>
  <c r="G30" i="7"/>
  <c r="G50" i="1" s="1"/>
  <c r="N4" i="1"/>
  <c r="U2" i="7"/>
  <c r="W2" i="7"/>
  <c r="V2" i="7"/>
  <c r="B32" i="7"/>
  <c r="B28" i="12" s="1"/>
  <c r="U29" i="7"/>
  <c r="V29" i="7"/>
  <c r="W29" i="7"/>
  <c r="X29" i="7"/>
  <c r="U30" i="7"/>
  <c r="V30" i="7"/>
  <c r="W30" i="7"/>
  <c r="V50" i="1" l="1"/>
  <c r="W50" i="1"/>
  <c r="U50" i="1"/>
  <c r="A5" i="12"/>
  <c r="A7" i="12"/>
  <c r="A10" i="12"/>
  <c r="A11" i="12"/>
  <c r="A8" i="12"/>
  <c r="A4" i="12"/>
  <c r="A9" i="12"/>
  <c r="A3" i="12"/>
  <c r="A4" i="11" l="1"/>
  <c r="A5" i="11"/>
  <c r="A6" i="11"/>
  <c r="A7" i="11"/>
  <c r="A3" i="11"/>
  <c r="F4" i="1" l="1"/>
  <c r="C2" i="11" s="1"/>
  <c r="G4" i="1"/>
  <c r="D2" i="11" s="1"/>
  <c r="H4" i="1"/>
  <c r="E2" i="11" s="1"/>
  <c r="I4" i="1"/>
  <c r="F2" i="11" s="1"/>
  <c r="J4" i="1"/>
  <c r="G2" i="11" s="1"/>
  <c r="K4" i="1"/>
  <c r="H2" i="11" s="1"/>
  <c r="L4" i="1"/>
  <c r="I2" i="11" s="1"/>
  <c r="M4" i="1"/>
  <c r="J2" i="11" s="1"/>
  <c r="K2" i="11"/>
  <c r="L2" i="11"/>
  <c r="M2" i="11"/>
  <c r="N2" i="11"/>
  <c r="O2" i="11"/>
  <c r="P2" i="11"/>
  <c r="Q2" i="11"/>
  <c r="R2" i="11"/>
  <c r="S2" i="11"/>
  <c r="T2" i="11"/>
  <c r="U2" i="11"/>
  <c r="V2" i="11"/>
  <c r="W2" i="11"/>
  <c r="X2" i="11"/>
  <c r="Y2" i="11"/>
  <c r="Z2" i="11"/>
  <c r="AA2" i="11"/>
  <c r="AB2" i="11"/>
  <c r="AC2" i="11"/>
  <c r="AD2" i="11"/>
  <c r="AE2" i="11"/>
  <c r="AF2" i="11"/>
  <c r="AG2" i="11"/>
  <c r="AH2" i="11"/>
  <c r="AI2" i="11"/>
  <c r="AJ2" i="11"/>
  <c r="AK2" i="11"/>
  <c r="AL2" i="11"/>
  <c r="AM2" i="11"/>
  <c r="AN2" i="11"/>
  <c r="AO2" i="11"/>
  <c r="AP2" i="11"/>
  <c r="AQ2" i="11"/>
  <c r="AR2" i="11"/>
  <c r="AS2" i="11"/>
  <c r="AT2" i="11"/>
  <c r="AU2" i="11"/>
  <c r="AV2" i="11"/>
  <c r="AW2" i="11"/>
  <c r="AX2" i="11"/>
  <c r="AY2" i="11"/>
  <c r="AZ2" i="11"/>
  <c r="BA2" i="11"/>
  <c r="BB2" i="11"/>
  <c r="BC2" i="11"/>
  <c r="BD2" i="11"/>
  <c r="BE2" i="11"/>
  <c r="E4" i="1"/>
  <c r="B2" i="11" s="1"/>
  <c r="AO1" i="11"/>
  <c r="B35" i="7" l="1"/>
  <c r="D28" i="12" s="1"/>
  <c r="B36" i="7"/>
  <c r="E28" i="12" s="1"/>
  <c r="B34" i="7"/>
  <c r="C28" i="12" s="1"/>
  <c r="H3" i="1"/>
  <c r="E1" i="11" s="1"/>
  <c r="I3" i="1"/>
  <c r="F1" i="11" s="1"/>
  <c r="J3" i="1"/>
  <c r="G1" i="11" s="1"/>
  <c r="K3" i="1"/>
  <c r="H1" i="11" s="1"/>
  <c r="L3" i="1"/>
  <c r="I1" i="11" s="1"/>
  <c r="M3" i="1"/>
  <c r="J1" i="11" s="1"/>
  <c r="N3" i="1"/>
  <c r="K1" i="11" s="1"/>
  <c r="L1" i="11"/>
  <c r="M1" i="11"/>
  <c r="N1" i="11"/>
  <c r="O1" i="11"/>
  <c r="P1" i="11"/>
  <c r="Q1" i="11"/>
  <c r="R1" i="11"/>
  <c r="S1" i="11"/>
  <c r="T1" i="11"/>
  <c r="U1" i="11"/>
  <c r="V1" i="11"/>
  <c r="W1" i="11"/>
  <c r="X1" i="11"/>
  <c r="Y1" i="11"/>
  <c r="Z1" i="11"/>
  <c r="AA1" i="11"/>
  <c r="AB1" i="11"/>
  <c r="AC1" i="11"/>
  <c r="AD1" i="11"/>
  <c r="AE1" i="11"/>
  <c r="AF1" i="11"/>
  <c r="AG1" i="11"/>
  <c r="AH1" i="11"/>
  <c r="AI1" i="11"/>
  <c r="AJ1" i="11"/>
  <c r="AK1" i="11"/>
  <c r="AL1" i="11"/>
  <c r="AM1" i="11"/>
  <c r="AN1" i="11"/>
  <c r="AP1" i="11"/>
  <c r="AQ1" i="11"/>
  <c r="AR1" i="11"/>
  <c r="AS1" i="11"/>
  <c r="AT1" i="11"/>
  <c r="AU1" i="11"/>
  <c r="AV1" i="11"/>
  <c r="AW1" i="11"/>
  <c r="AX1" i="11"/>
  <c r="AY1" i="11"/>
  <c r="AZ1" i="11"/>
  <c r="BA1" i="11"/>
  <c r="BB1" i="11"/>
  <c r="BC1" i="11"/>
  <c r="BD1" i="11"/>
  <c r="BE1" i="11"/>
  <c r="F3" i="1" l="1"/>
  <c r="C1" i="11" s="1"/>
  <c r="G3" i="1"/>
  <c r="D1" i="11" s="1"/>
  <c r="F1" i="7"/>
  <c r="G1" i="7"/>
  <c r="H1" i="7"/>
  <c r="I1" i="7"/>
  <c r="J1" i="7"/>
  <c r="K1" i="7"/>
  <c r="L1" i="7"/>
  <c r="M1" i="7"/>
  <c r="N1" i="7"/>
  <c r="O1" i="7"/>
  <c r="P1" i="7"/>
  <c r="Q1" i="7"/>
  <c r="R1" i="7"/>
  <c r="S1" i="7"/>
  <c r="T1" i="7"/>
  <c r="U1" i="7"/>
  <c r="V1" i="7"/>
  <c r="W1" i="7"/>
  <c r="X1" i="7"/>
  <c r="Y1" i="7"/>
  <c r="Z1" i="7"/>
  <c r="AA1" i="7"/>
  <c r="AB1" i="7"/>
  <c r="AC1" i="7"/>
  <c r="AD1" i="7"/>
  <c r="AE1" i="7"/>
  <c r="AF1" i="7"/>
  <c r="AG1" i="7"/>
  <c r="AH1" i="7"/>
  <c r="AI1" i="7"/>
  <c r="AJ1" i="7"/>
  <c r="AK1" i="7"/>
  <c r="AL1" i="7"/>
  <c r="AM1" i="7"/>
  <c r="AN1" i="7"/>
  <c r="AO1" i="7"/>
  <c r="AP1" i="7"/>
  <c r="AQ1" i="7"/>
  <c r="AR1" i="7"/>
  <c r="AS1" i="7"/>
  <c r="AT1" i="7"/>
  <c r="AU1" i="7"/>
  <c r="AV1" i="7"/>
  <c r="AW1" i="7"/>
  <c r="AX1" i="7"/>
  <c r="AY1" i="7"/>
  <c r="AZ1" i="7"/>
  <c r="BA1" i="7"/>
  <c r="BB1" i="7"/>
  <c r="BC1" i="7"/>
  <c r="BD1" i="7"/>
  <c r="BE1" i="7"/>
  <c r="BF1" i="7"/>
  <c r="BG1" i="7"/>
  <c r="BH1" i="7"/>
  <c r="BI1" i="7"/>
  <c r="BJ1" i="7"/>
  <c r="BK1" i="7"/>
  <c r="BL1" i="7"/>
  <c r="BM1" i="7"/>
  <c r="BN1" i="7"/>
  <c r="BO1" i="7"/>
  <c r="BP1" i="7"/>
  <c r="BQ1" i="7"/>
  <c r="BR1" i="7"/>
  <c r="BS1" i="7"/>
  <c r="BT1" i="7"/>
  <c r="BU1" i="7"/>
  <c r="BV1" i="7"/>
  <c r="BW1" i="7"/>
  <c r="BX1" i="7"/>
  <c r="BY1" i="7"/>
  <c r="BZ1" i="7"/>
  <c r="CA1" i="7"/>
  <c r="CB1" i="7"/>
  <c r="CC1" i="7"/>
  <c r="CD1" i="7"/>
  <c r="CE1" i="7"/>
  <c r="CF1" i="7"/>
  <c r="CG1" i="7"/>
  <c r="CH1" i="7"/>
  <c r="CI1" i="7"/>
  <c r="CJ1" i="7"/>
  <c r="CK1" i="7"/>
  <c r="CL1" i="7"/>
  <c r="CM1" i="7"/>
  <c r="CN1" i="7"/>
  <c r="CO1" i="7"/>
  <c r="CP1" i="7"/>
  <c r="CQ1" i="7"/>
  <c r="CR1" i="7"/>
  <c r="CS1" i="7"/>
  <c r="CT1" i="7"/>
  <c r="CU1" i="7"/>
  <c r="CV1" i="7"/>
  <c r="CW1" i="7"/>
  <c r="CV30" i="7" l="1"/>
  <c r="CF30" i="7"/>
  <c r="BX30" i="7"/>
  <c r="BT30" i="7"/>
  <c r="BL30" i="7"/>
  <c r="BH30" i="7"/>
  <c r="AZ30" i="7"/>
  <c r="AN30" i="7"/>
  <c r="AB30" i="7"/>
  <c r="CP30" i="7"/>
  <c r="BV30" i="7"/>
  <c r="CL30" i="7"/>
  <c r="CD30" i="7"/>
  <c r="CR30" i="7"/>
  <c r="CJ30" i="7"/>
  <c r="CB30" i="7"/>
  <c r="BP30" i="7"/>
  <c r="BD30" i="7"/>
  <c r="AV30" i="7"/>
  <c r="AR30" i="7"/>
  <c r="AF30" i="7"/>
  <c r="X30" i="7"/>
  <c r="CK30" i="7"/>
  <c r="CT30" i="7"/>
  <c r="BZ30" i="7"/>
  <c r="BR30" i="7"/>
  <c r="BF30" i="7"/>
  <c r="CE30" i="7"/>
  <c r="BW30" i="7"/>
  <c r="CQ30" i="7"/>
  <c r="AJ30" i="7"/>
  <c r="BY30" i="7"/>
  <c r="BQ30" i="7"/>
  <c r="BM30" i="7"/>
  <c r="BE30" i="7"/>
  <c r="BA30" i="7"/>
  <c r="AW30" i="7"/>
  <c r="AS30" i="7"/>
  <c r="AO30" i="7"/>
  <c r="AG30" i="7"/>
  <c r="Y30" i="7"/>
  <c r="AC30" i="7"/>
  <c r="CU30" i="7"/>
  <c r="CM30" i="7"/>
  <c r="CI30" i="7"/>
  <c r="CA30" i="7"/>
  <c r="BS30" i="7"/>
  <c r="BO30" i="7"/>
  <c r="BK30" i="7"/>
  <c r="BG30" i="7"/>
  <c r="BC30" i="7"/>
  <c r="AY30" i="7"/>
  <c r="AU30" i="7"/>
  <c r="AQ30" i="7"/>
  <c r="AM30" i="7"/>
  <c r="AI30" i="7"/>
  <c r="AE30" i="7"/>
  <c r="AA30" i="7"/>
  <c r="S30" i="7"/>
  <c r="O30" i="7"/>
  <c r="AK30" i="7"/>
  <c r="BB30" i="7"/>
  <c r="AX30" i="7"/>
  <c r="AT30" i="7"/>
  <c r="AP30" i="7"/>
  <c r="AL30" i="7"/>
  <c r="AH30" i="7"/>
  <c r="AD30" i="7"/>
  <c r="Z30" i="7"/>
  <c r="R30" i="7"/>
  <c r="T30" i="7"/>
  <c r="Q30" i="7"/>
  <c r="P30" i="7"/>
  <c r="BN30" i="7"/>
  <c r="BI30" i="7"/>
  <c r="BJ30" i="7"/>
  <c r="CH30" i="7"/>
  <c r="CW30" i="7"/>
  <c r="CO30" i="7"/>
  <c r="CG30" i="7"/>
  <c r="BU30" i="7"/>
  <c r="CN30" i="7"/>
  <c r="CS30" i="7"/>
  <c r="CC30" i="7"/>
  <c r="CS50" i="1" l="1"/>
  <c r="BU50" i="1"/>
  <c r="CO50" i="1"/>
  <c r="CH50" i="1"/>
  <c r="BJ50" i="1"/>
  <c r="BN50" i="1"/>
  <c r="P50" i="1"/>
  <c r="T50" i="1"/>
  <c r="Z50" i="1"/>
  <c r="AH50" i="1"/>
  <c r="AP50" i="1"/>
  <c r="AX50" i="1"/>
  <c r="AK50" i="1"/>
  <c r="S50" i="1"/>
  <c r="AE50" i="1"/>
  <c r="AM50" i="1"/>
  <c r="AU50" i="1"/>
  <c r="BC50" i="1"/>
  <c r="BK50" i="1"/>
  <c r="BS50" i="1"/>
  <c r="CI50" i="1"/>
  <c r="CU50" i="1"/>
  <c r="AG50" i="1"/>
  <c r="AS50" i="1"/>
  <c r="BA50" i="1"/>
  <c r="BM50" i="1"/>
  <c r="BY50" i="1"/>
  <c r="CQ50" i="1"/>
  <c r="CE50" i="1"/>
  <c r="BR50" i="1"/>
  <c r="CT50" i="1"/>
  <c r="X50" i="1"/>
  <c r="AR50" i="1"/>
  <c r="BD50" i="1"/>
  <c r="CB50" i="1"/>
  <c r="CR50" i="1"/>
  <c r="CL50" i="1"/>
  <c r="CP50" i="1"/>
  <c r="AN50" i="1"/>
  <c r="BH50" i="1"/>
  <c r="BT50" i="1"/>
  <c r="CF50" i="1"/>
  <c r="CC50" i="1"/>
  <c r="CN50" i="1"/>
  <c r="CG50" i="1"/>
  <c r="CW50" i="1"/>
  <c r="BI50" i="1"/>
  <c r="Q50" i="1"/>
  <c r="R50" i="1"/>
  <c r="AD50" i="1"/>
  <c r="AL50" i="1"/>
  <c r="AT50" i="1"/>
  <c r="BB50" i="1"/>
  <c r="O50" i="1"/>
  <c r="AA50" i="1"/>
  <c r="AI50" i="1"/>
  <c r="AQ50" i="1"/>
  <c r="AY50" i="1"/>
  <c r="BG50" i="1"/>
  <c r="BO50" i="1"/>
  <c r="CA50" i="1"/>
  <c r="CM50" i="1"/>
  <c r="AC50" i="1"/>
  <c r="Y50" i="1"/>
  <c r="AO50" i="1"/>
  <c r="AW50" i="1"/>
  <c r="BE50" i="1"/>
  <c r="BQ50" i="1"/>
  <c r="AJ50" i="1"/>
  <c r="BW50" i="1"/>
  <c r="BF50" i="1"/>
  <c r="BZ50" i="1"/>
  <c r="CK50" i="1"/>
  <c r="AF50" i="1"/>
  <c r="AV50" i="1"/>
  <c r="BP50" i="1"/>
  <c r="CJ50" i="1"/>
  <c r="CD50" i="1"/>
  <c r="BV50" i="1"/>
  <c r="AB50" i="1"/>
  <c r="AZ50" i="1"/>
  <c r="BL50" i="1"/>
  <c r="BX50" i="1"/>
  <c r="CV50" i="1"/>
  <c r="B31" i="7"/>
  <c r="D31" i="7"/>
  <c r="B37" i="7"/>
  <c r="F28" i="12" s="1"/>
  <c r="B5" i="7" l="1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4" i="7"/>
  <c r="D9" i="7"/>
  <c r="D10" i="7"/>
  <c r="D13" i="7"/>
  <c r="D14" i="7"/>
  <c r="D15" i="7"/>
  <c r="D16" i="7"/>
  <c r="D18" i="7"/>
  <c r="D19" i="7"/>
  <c r="D20" i="7"/>
  <c r="D21" i="7"/>
  <c r="D22" i="7"/>
  <c r="D23" i="7"/>
  <c r="D25" i="7"/>
  <c r="D26" i="7"/>
  <c r="D27" i="7"/>
  <c r="D28" i="7"/>
  <c r="C9" i="7"/>
  <c r="C10" i="7"/>
  <c r="C15" i="7"/>
  <c r="C16" i="7"/>
  <c r="C20" i="7"/>
  <c r="C21" i="7"/>
  <c r="C22" i="7"/>
  <c r="C25" i="7"/>
  <c r="C26" i="7"/>
  <c r="C27" i="7"/>
  <c r="C28" i="7"/>
  <c r="C29" i="7"/>
  <c r="B2" i="7"/>
  <c r="A28" i="12" s="1"/>
  <c r="C2" i="7"/>
  <c r="D2" i="7"/>
  <c r="B3" i="7"/>
  <c r="B1" i="7"/>
  <c r="C1" i="7"/>
  <c r="D1" i="7"/>
  <c r="E1" i="7"/>
  <c r="F2" i="7"/>
  <c r="A33" i="12" s="1"/>
  <c r="G2" i="7"/>
  <c r="A32" i="12" s="1"/>
  <c r="H2" i="7"/>
  <c r="I2" i="7"/>
  <c r="A34" i="12" s="1"/>
  <c r="J2" i="7"/>
  <c r="A37" i="12" s="1"/>
  <c r="K2" i="7"/>
  <c r="A38" i="12" s="1"/>
  <c r="L2" i="7"/>
  <c r="A35" i="12" s="1"/>
  <c r="M2" i="7"/>
  <c r="A31" i="12" s="1"/>
  <c r="N2" i="7"/>
  <c r="A36" i="12" s="1"/>
  <c r="O2" i="7"/>
  <c r="P2" i="7"/>
  <c r="Q2" i="7"/>
  <c r="R2" i="7"/>
  <c r="S2" i="7"/>
  <c r="T2" i="7"/>
  <c r="X2" i="7"/>
  <c r="Y2" i="7"/>
  <c r="Z2" i="7"/>
  <c r="AA2" i="7"/>
  <c r="AB2" i="7"/>
  <c r="AC2" i="7"/>
  <c r="AD2" i="7"/>
  <c r="AE2" i="7"/>
  <c r="AF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Z2" i="7"/>
  <c r="BA2" i="7"/>
  <c r="BB2" i="7"/>
  <c r="BC2" i="7"/>
  <c r="BD2" i="7"/>
  <c r="BE2" i="7"/>
  <c r="BF2" i="7"/>
  <c r="BG2" i="7"/>
  <c r="BH2" i="7"/>
  <c r="BI2" i="7"/>
  <c r="BJ2" i="7"/>
  <c r="BK2" i="7"/>
  <c r="BL2" i="7"/>
  <c r="BM2" i="7"/>
  <c r="BN2" i="7"/>
  <c r="BO2" i="7"/>
  <c r="BP2" i="7"/>
  <c r="BQ2" i="7"/>
  <c r="BR2" i="7"/>
  <c r="BS2" i="7"/>
  <c r="BT2" i="7"/>
  <c r="BU2" i="7"/>
  <c r="BV2" i="7"/>
  <c r="BW2" i="7"/>
  <c r="BX2" i="7"/>
  <c r="BY2" i="7"/>
  <c r="BZ2" i="7"/>
  <c r="CA2" i="7"/>
  <c r="CB2" i="7"/>
  <c r="CC2" i="7"/>
  <c r="CD2" i="7"/>
  <c r="CE2" i="7"/>
  <c r="CF2" i="7"/>
  <c r="CG2" i="7"/>
  <c r="CH2" i="7"/>
  <c r="CI2" i="7"/>
  <c r="CJ2" i="7"/>
  <c r="CK2" i="7"/>
  <c r="CL2" i="7"/>
  <c r="CM2" i="7"/>
  <c r="CN2" i="7"/>
  <c r="CO2" i="7"/>
  <c r="CP2" i="7"/>
  <c r="CQ2" i="7"/>
  <c r="CR2" i="7"/>
  <c r="CS2" i="7"/>
  <c r="CT2" i="7"/>
  <c r="CU2" i="7"/>
  <c r="CV2" i="7"/>
  <c r="CW2" i="7"/>
  <c r="A29" i="12" l="1"/>
  <c r="F10" i="7"/>
  <c r="H10" i="7"/>
  <c r="J10" i="7"/>
  <c r="L10" i="7"/>
  <c r="N10" i="7"/>
  <c r="P10" i="7"/>
  <c r="R10" i="7"/>
  <c r="T10" i="7"/>
  <c r="V10" i="7"/>
  <c r="X10" i="7"/>
  <c r="Z10" i="7"/>
  <c r="AB10" i="7"/>
  <c r="AD10" i="7"/>
  <c r="AF10" i="7"/>
  <c r="AH10" i="7"/>
  <c r="AJ10" i="7"/>
  <c r="AL10" i="7"/>
  <c r="AN10" i="7"/>
  <c r="AP10" i="7"/>
  <c r="AR10" i="7"/>
  <c r="AT10" i="7"/>
  <c r="AV10" i="7"/>
  <c r="AX10" i="7"/>
  <c r="AZ10" i="7"/>
  <c r="BB10" i="7"/>
  <c r="BD10" i="7"/>
  <c r="BF10" i="7"/>
  <c r="BH10" i="7"/>
  <c r="BJ10" i="7"/>
  <c r="BL10" i="7"/>
  <c r="BN10" i="7"/>
  <c r="BP10" i="7"/>
  <c r="BR10" i="7"/>
  <c r="BT10" i="7"/>
  <c r="BV10" i="7"/>
  <c r="BX10" i="7"/>
  <c r="BZ10" i="7"/>
  <c r="G10" i="7"/>
  <c r="K10" i="7"/>
  <c r="O10" i="7"/>
  <c r="S10" i="7"/>
  <c r="W10" i="7"/>
  <c r="AA10" i="7"/>
  <c r="AE10" i="7"/>
  <c r="AI10" i="7"/>
  <c r="AM10" i="7"/>
  <c r="AQ10" i="7"/>
  <c r="AU10" i="7"/>
  <c r="AY10" i="7"/>
  <c r="BC10" i="7"/>
  <c r="BG10" i="7"/>
  <c r="BK10" i="7"/>
  <c r="BO10" i="7"/>
  <c r="BS10" i="7"/>
  <c r="BW10" i="7"/>
  <c r="CA10" i="7"/>
  <c r="CC10" i="7"/>
  <c r="CE10" i="7"/>
  <c r="CG10" i="7"/>
  <c r="CI10" i="7"/>
  <c r="CK10" i="7"/>
  <c r="CM10" i="7"/>
  <c r="CO10" i="7"/>
  <c r="CQ10" i="7"/>
  <c r="CS10" i="7"/>
  <c r="CU10" i="7"/>
  <c r="CW10" i="7"/>
  <c r="I10" i="7"/>
  <c r="M10" i="7"/>
  <c r="Q10" i="7"/>
  <c r="U10" i="7"/>
  <c r="Y10" i="7"/>
  <c r="AC10" i="7"/>
  <c r="AG10" i="7"/>
  <c r="AK10" i="7"/>
  <c r="AO10" i="7"/>
  <c r="AS10" i="7"/>
  <c r="AW10" i="7"/>
  <c r="BA10" i="7"/>
  <c r="BE10" i="7"/>
  <c r="BI10" i="7"/>
  <c r="BM10" i="7"/>
  <c r="BQ10" i="7"/>
  <c r="BU10" i="7"/>
  <c r="BY10" i="7"/>
  <c r="CB10" i="7"/>
  <c r="CD10" i="7"/>
  <c r="CF10" i="7"/>
  <c r="CH10" i="7"/>
  <c r="CJ10" i="7"/>
  <c r="CL10" i="7"/>
  <c r="CN10" i="7"/>
  <c r="CP10" i="7"/>
  <c r="CR10" i="7"/>
  <c r="CT10" i="7"/>
  <c r="CV10" i="7"/>
  <c r="F9" i="7"/>
  <c r="H9" i="7"/>
  <c r="J9" i="7"/>
  <c r="L9" i="7"/>
  <c r="N9" i="7"/>
  <c r="P9" i="7"/>
  <c r="R9" i="7"/>
  <c r="T9" i="7"/>
  <c r="V9" i="7"/>
  <c r="X9" i="7"/>
  <c r="Z9" i="7"/>
  <c r="AB9" i="7"/>
  <c r="AD9" i="7"/>
  <c r="AF9" i="7"/>
  <c r="AH9" i="7"/>
  <c r="AJ9" i="7"/>
  <c r="AL9" i="7"/>
  <c r="AN9" i="7"/>
  <c r="AP9" i="7"/>
  <c r="AR9" i="7"/>
  <c r="AT9" i="7"/>
  <c r="AV9" i="7"/>
  <c r="AX9" i="7"/>
  <c r="AZ9" i="7"/>
  <c r="BB9" i="7"/>
  <c r="BD9" i="7"/>
  <c r="BF9" i="7"/>
  <c r="BH9" i="7"/>
  <c r="BJ9" i="7"/>
  <c r="BL9" i="7"/>
  <c r="BN9" i="7"/>
  <c r="BP9" i="7"/>
  <c r="BR9" i="7"/>
  <c r="BT9" i="7"/>
  <c r="BV9" i="7"/>
  <c r="BX9" i="7"/>
  <c r="BZ9" i="7"/>
  <c r="CB9" i="7"/>
  <c r="CD9" i="7"/>
  <c r="CF9" i="7"/>
  <c r="CH9" i="7"/>
  <c r="CJ9" i="7"/>
  <c r="CL9" i="7"/>
  <c r="CN9" i="7"/>
  <c r="CP9" i="7"/>
  <c r="CR9" i="7"/>
  <c r="CT9" i="7"/>
  <c r="CV9" i="7"/>
  <c r="G9" i="7"/>
  <c r="K9" i="7"/>
  <c r="O9" i="7"/>
  <c r="S9" i="7"/>
  <c r="W9" i="7"/>
  <c r="AA9" i="7"/>
  <c r="AE9" i="7"/>
  <c r="AI9" i="7"/>
  <c r="AM9" i="7"/>
  <c r="AQ9" i="7"/>
  <c r="AU9" i="7"/>
  <c r="AY9" i="7"/>
  <c r="BC9" i="7"/>
  <c r="BG9" i="7"/>
  <c r="BK9" i="7"/>
  <c r="BO9" i="7"/>
  <c r="BS9" i="7"/>
  <c r="BW9" i="7"/>
  <c r="CA9" i="7"/>
  <c r="CE9" i="7"/>
  <c r="CI9" i="7"/>
  <c r="CM9" i="7"/>
  <c r="CQ9" i="7"/>
  <c r="CU9" i="7"/>
  <c r="I9" i="7"/>
  <c r="M9" i="7"/>
  <c r="Q9" i="7"/>
  <c r="U9" i="7"/>
  <c r="Y9" i="7"/>
  <c r="AC9" i="7"/>
  <c r="AG9" i="7"/>
  <c r="AK9" i="7"/>
  <c r="AO9" i="7"/>
  <c r="AS9" i="7"/>
  <c r="AW9" i="7"/>
  <c r="BA9" i="7"/>
  <c r="BE9" i="7"/>
  <c r="BI9" i="7"/>
  <c r="BM9" i="7"/>
  <c r="BQ9" i="7"/>
  <c r="BU9" i="7"/>
  <c r="BY9" i="7"/>
  <c r="CC9" i="7"/>
  <c r="CG9" i="7"/>
  <c r="CK9" i="7"/>
  <c r="CO9" i="7"/>
  <c r="CS9" i="7"/>
  <c r="CW9" i="7"/>
  <c r="E9" i="7"/>
  <c r="U27" i="7"/>
  <c r="W27" i="7"/>
  <c r="V27" i="7"/>
  <c r="X27" i="7"/>
  <c r="U25" i="7"/>
  <c r="W25" i="7"/>
  <c r="V25" i="7"/>
  <c r="X25" i="7"/>
  <c r="U22" i="7"/>
  <c r="W22" i="7"/>
  <c r="V22" i="7"/>
  <c r="X22" i="7"/>
  <c r="U20" i="7"/>
  <c r="W20" i="7"/>
  <c r="V20" i="7"/>
  <c r="X20" i="7"/>
  <c r="U18" i="7"/>
  <c r="W18" i="7"/>
  <c r="V18" i="7"/>
  <c r="X18" i="7"/>
  <c r="U15" i="7"/>
  <c r="W15" i="7"/>
  <c r="V15" i="7"/>
  <c r="X15" i="7"/>
  <c r="U13" i="7"/>
  <c r="W13" i="7"/>
  <c r="V13" i="7"/>
  <c r="X13" i="7"/>
  <c r="U28" i="7"/>
  <c r="W28" i="7"/>
  <c r="V28" i="7"/>
  <c r="X28" i="7"/>
  <c r="U26" i="7"/>
  <c r="W26" i="7"/>
  <c r="V26" i="7"/>
  <c r="X26" i="7"/>
  <c r="U23" i="7"/>
  <c r="W23" i="7"/>
  <c r="V23" i="7"/>
  <c r="X23" i="7"/>
  <c r="U21" i="7"/>
  <c r="W21" i="7"/>
  <c r="V21" i="7"/>
  <c r="X21" i="7"/>
  <c r="U19" i="7"/>
  <c r="W19" i="7"/>
  <c r="V19" i="7"/>
  <c r="X19" i="7"/>
  <c r="U16" i="7"/>
  <c r="W16" i="7"/>
  <c r="V16" i="7"/>
  <c r="X16" i="7"/>
  <c r="U14" i="7"/>
  <c r="W14" i="7"/>
  <c r="V14" i="7"/>
  <c r="X14" i="7"/>
  <c r="U11" i="7"/>
  <c r="W11" i="7"/>
  <c r="V11" i="7"/>
  <c r="X11" i="7"/>
  <c r="E28" i="7"/>
  <c r="F28" i="7"/>
  <c r="J28" i="7"/>
  <c r="N28" i="7"/>
  <c r="R28" i="7"/>
  <c r="Z28" i="7"/>
  <c r="AD28" i="7"/>
  <c r="AH28" i="7"/>
  <c r="AL28" i="7"/>
  <c r="AP28" i="7"/>
  <c r="AT28" i="7"/>
  <c r="AX28" i="7"/>
  <c r="BB28" i="7"/>
  <c r="BF28" i="7"/>
  <c r="BJ28" i="7"/>
  <c r="BN28" i="7"/>
  <c r="H28" i="7"/>
  <c r="M28" i="7"/>
  <c r="S28" i="7"/>
  <c r="AC28" i="7"/>
  <c r="AI28" i="7"/>
  <c r="AN28" i="7"/>
  <c r="AS28" i="7"/>
  <c r="AY28" i="7"/>
  <c r="BD28" i="7"/>
  <c r="BI28" i="7"/>
  <c r="BO28" i="7"/>
  <c r="BS28" i="7"/>
  <c r="BW28" i="7"/>
  <c r="CA28" i="7"/>
  <c r="CE28" i="7"/>
  <c r="CI28" i="7"/>
  <c r="CM28" i="7"/>
  <c r="CQ28" i="7"/>
  <c r="CU28" i="7"/>
  <c r="I28" i="7"/>
  <c r="O28" i="7"/>
  <c r="T28" i="7"/>
  <c r="Y28" i="7"/>
  <c r="AE28" i="7"/>
  <c r="AJ28" i="7"/>
  <c r="AO28" i="7"/>
  <c r="AU28" i="7"/>
  <c r="AZ28" i="7"/>
  <c r="BE28" i="7"/>
  <c r="BK28" i="7"/>
  <c r="BP28" i="7"/>
  <c r="BT28" i="7"/>
  <c r="BX28" i="7"/>
  <c r="CB28" i="7"/>
  <c r="CF28" i="7"/>
  <c r="CJ28" i="7"/>
  <c r="CN28" i="7"/>
  <c r="CR28" i="7"/>
  <c r="CV28" i="7"/>
  <c r="K28" i="7"/>
  <c r="P28" i="7"/>
  <c r="AA28" i="7"/>
  <c r="AF28" i="7"/>
  <c r="AK28" i="7"/>
  <c r="AQ28" i="7"/>
  <c r="AV28" i="7"/>
  <c r="BA28" i="7"/>
  <c r="BG28" i="7"/>
  <c r="BL28" i="7"/>
  <c r="BQ28" i="7"/>
  <c r="BU28" i="7"/>
  <c r="BY28" i="7"/>
  <c r="CC28" i="7"/>
  <c r="CG28" i="7"/>
  <c r="CK28" i="7"/>
  <c r="CO28" i="7"/>
  <c r="CS28" i="7"/>
  <c r="CW28" i="7"/>
  <c r="G28" i="7"/>
  <c r="L28" i="7"/>
  <c r="Q28" i="7"/>
  <c r="AB28" i="7"/>
  <c r="AG28" i="7"/>
  <c r="AM28" i="7"/>
  <c r="AR28" i="7"/>
  <c r="AW28" i="7"/>
  <c r="BC28" i="7"/>
  <c r="BH28" i="7"/>
  <c r="BM28" i="7"/>
  <c r="BR28" i="7"/>
  <c r="BV28" i="7"/>
  <c r="BZ28" i="7"/>
  <c r="CD28" i="7"/>
  <c r="CH28" i="7"/>
  <c r="CL28" i="7"/>
  <c r="CP28" i="7"/>
  <c r="CT28" i="7"/>
  <c r="E21" i="7"/>
  <c r="I21" i="7"/>
  <c r="M21" i="7"/>
  <c r="Q21" i="7"/>
  <c r="Y21" i="7"/>
  <c r="AC21" i="7"/>
  <c r="AG21" i="7"/>
  <c r="AK21" i="7"/>
  <c r="AO21" i="7"/>
  <c r="AS21" i="7"/>
  <c r="AW21" i="7"/>
  <c r="BA21" i="7"/>
  <c r="BE21" i="7"/>
  <c r="BI21" i="7"/>
  <c r="BM21" i="7"/>
  <c r="BQ21" i="7"/>
  <c r="BU21" i="7"/>
  <c r="F21" i="7"/>
  <c r="J21" i="7"/>
  <c r="N21" i="7"/>
  <c r="R21" i="7"/>
  <c r="Z21" i="7"/>
  <c r="AD21" i="7"/>
  <c r="AH21" i="7"/>
  <c r="AL21" i="7"/>
  <c r="AP21" i="7"/>
  <c r="AT21" i="7"/>
  <c r="AX21" i="7"/>
  <c r="BB21" i="7"/>
  <c r="BF21" i="7"/>
  <c r="BJ21" i="7"/>
  <c r="BN21" i="7"/>
  <c r="BR21" i="7"/>
  <c r="G21" i="7"/>
  <c r="K21" i="7"/>
  <c r="O21" i="7"/>
  <c r="S21" i="7"/>
  <c r="AA21" i="7"/>
  <c r="AE21" i="7"/>
  <c r="AI21" i="7"/>
  <c r="AM21" i="7"/>
  <c r="AQ21" i="7"/>
  <c r="AU21" i="7"/>
  <c r="AY21" i="7"/>
  <c r="BC21" i="7"/>
  <c r="BG21" i="7"/>
  <c r="BK21" i="7"/>
  <c r="BO21" i="7"/>
  <c r="BS21" i="7"/>
  <c r="BW21" i="7"/>
  <c r="CA21" i="7"/>
  <c r="H21" i="7"/>
  <c r="L21" i="7"/>
  <c r="P21" i="7"/>
  <c r="T21" i="7"/>
  <c r="AB21" i="7"/>
  <c r="AF21" i="7"/>
  <c r="AJ21" i="7"/>
  <c r="AN21" i="7"/>
  <c r="AR21" i="7"/>
  <c r="AV21" i="7"/>
  <c r="AZ21" i="7"/>
  <c r="BD21" i="7"/>
  <c r="BH21" i="7"/>
  <c r="BL21" i="7"/>
  <c r="BP21" i="7"/>
  <c r="BT21" i="7"/>
  <c r="BX21" i="7"/>
  <c r="CB21" i="7"/>
  <c r="CF21" i="7"/>
  <c r="CJ21" i="7"/>
  <c r="CN21" i="7"/>
  <c r="CR21" i="7"/>
  <c r="CV21" i="7"/>
  <c r="CC21" i="7"/>
  <c r="CH21" i="7"/>
  <c r="CM21" i="7"/>
  <c r="CS21" i="7"/>
  <c r="BV21" i="7"/>
  <c r="CD21" i="7"/>
  <c r="CI21" i="7"/>
  <c r="CO21" i="7"/>
  <c r="CT21" i="7"/>
  <c r="BY21" i="7"/>
  <c r="CE21" i="7"/>
  <c r="CK21" i="7"/>
  <c r="CP21" i="7"/>
  <c r="CU21" i="7"/>
  <c r="BZ21" i="7"/>
  <c r="CG21" i="7"/>
  <c r="CL21" i="7"/>
  <c r="CQ21" i="7"/>
  <c r="CW21" i="7"/>
  <c r="E16" i="7"/>
  <c r="H16" i="7"/>
  <c r="L16" i="7"/>
  <c r="P16" i="7"/>
  <c r="T16" i="7"/>
  <c r="AB16" i="7"/>
  <c r="AF16" i="7"/>
  <c r="AJ16" i="7"/>
  <c r="AN16" i="7"/>
  <c r="AR16" i="7"/>
  <c r="AV16" i="7"/>
  <c r="AZ16" i="7"/>
  <c r="BD16" i="7"/>
  <c r="BH16" i="7"/>
  <c r="BL16" i="7"/>
  <c r="BP16" i="7"/>
  <c r="BT16" i="7"/>
  <c r="BX16" i="7"/>
  <c r="CB16" i="7"/>
  <c r="CF16" i="7"/>
  <c r="CJ16" i="7"/>
  <c r="CN16" i="7"/>
  <c r="CR16" i="7"/>
  <c r="CV16" i="7"/>
  <c r="I16" i="7"/>
  <c r="M16" i="7"/>
  <c r="Q16" i="7"/>
  <c r="Y16" i="7"/>
  <c r="AC16" i="7"/>
  <c r="AG16" i="7"/>
  <c r="AK16" i="7"/>
  <c r="AO16" i="7"/>
  <c r="AS16" i="7"/>
  <c r="AW16" i="7"/>
  <c r="BA16" i="7"/>
  <c r="BE16" i="7"/>
  <c r="BI16" i="7"/>
  <c r="BM16" i="7"/>
  <c r="BQ16" i="7"/>
  <c r="BU16" i="7"/>
  <c r="BY16" i="7"/>
  <c r="CC16" i="7"/>
  <c r="CG16" i="7"/>
  <c r="CK16" i="7"/>
  <c r="CO16" i="7"/>
  <c r="CS16" i="7"/>
  <c r="CW16" i="7"/>
  <c r="F16" i="7"/>
  <c r="J16" i="7"/>
  <c r="N16" i="7"/>
  <c r="R16" i="7"/>
  <c r="Z16" i="7"/>
  <c r="AD16" i="7"/>
  <c r="AH16" i="7"/>
  <c r="AL16" i="7"/>
  <c r="AP16" i="7"/>
  <c r="AT16" i="7"/>
  <c r="AX16" i="7"/>
  <c r="BB16" i="7"/>
  <c r="BF16" i="7"/>
  <c r="BJ16" i="7"/>
  <c r="BN16" i="7"/>
  <c r="BR16" i="7"/>
  <c r="BV16" i="7"/>
  <c r="BZ16" i="7"/>
  <c r="CD16" i="7"/>
  <c r="CH16" i="7"/>
  <c r="CL16" i="7"/>
  <c r="CP16" i="7"/>
  <c r="CT16" i="7"/>
  <c r="G16" i="7"/>
  <c r="K16" i="7"/>
  <c r="O16" i="7"/>
  <c r="S16" i="7"/>
  <c r="AA16" i="7"/>
  <c r="AE16" i="7"/>
  <c r="AI16" i="7"/>
  <c r="AM16" i="7"/>
  <c r="AQ16" i="7"/>
  <c r="AU16" i="7"/>
  <c r="AY16" i="7"/>
  <c r="BC16" i="7"/>
  <c r="BG16" i="7"/>
  <c r="BK16" i="7"/>
  <c r="BO16" i="7"/>
  <c r="BS16" i="7"/>
  <c r="BW16" i="7"/>
  <c r="CA16" i="7"/>
  <c r="CE16" i="7"/>
  <c r="CI16" i="7"/>
  <c r="CM16" i="7"/>
  <c r="CQ16" i="7"/>
  <c r="CU16" i="7"/>
  <c r="E30" i="7"/>
  <c r="E50" i="1" s="1"/>
  <c r="E27" i="7"/>
  <c r="G27" i="7"/>
  <c r="K27" i="7"/>
  <c r="O27" i="7"/>
  <c r="S27" i="7"/>
  <c r="AA27" i="7"/>
  <c r="AE27" i="7"/>
  <c r="AI27" i="7"/>
  <c r="AM27" i="7"/>
  <c r="AQ27" i="7"/>
  <c r="AU27" i="7"/>
  <c r="AY27" i="7"/>
  <c r="BC27" i="7"/>
  <c r="BG27" i="7"/>
  <c r="BK27" i="7"/>
  <c r="BO27" i="7"/>
  <c r="BS27" i="7"/>
  <c r="BW27" i="7"/>
  <c r="CA27" i="7"/>
  <c r="CE27" i="7"/>
  <c r="CI27" i="7"/>
  <c r="CM27" i="7"/>
  <c r="CQ27" i="7"/>
  <c r="CU27" i="7"/>
  <c r="H27" i="7"/>
  <c r="L27" i="7"/>
  <c r="P27" i="7"/>
  <c r="T27" i="7"/>
  <c r="AB27" i="7"/>
  <c r="AF27" i="7"/>
  <c r="AJ27" i="7"/>
  <c r="AN27" i="7"/>
  <c r="AR27" i="7"/>
  <c r="AV27" i="7"/>
  <c r="AZ27" i="7"/>
  <c r="BD27" i="7"/>
  <c r="BH27" i="7"/>
  <c r="BL27" i="7"/>
  <c r="BP27" i="7"/>
  <c r="BT27" i="7"/>
  <c r="BX27" i="7"/>
  <c r="CB27" i="7"/>
  <c r="CF27" i="7"/>
  <c r="CJ27" i="7"/>
  <c r="CN27" i="7"/>
  <c r="CR27" i="7"/>
  <c r="I27" i="7"/>
  <c r="M27" i="7"/>
  <c r="Q27" i="7"/>
  <c r="Y27" i="7"/>
  <c r="AC27" i="7"/>
  <c r="AG27" i="7"/>
  <c r="AK27" i="7"/>
  <c r="AO27" i="7"/>
  <c r="AS27" i="7"/>
  <c r="AW27" i="7"/>
  <c r="BA27" i="7"/>
  <c r="BE27" i="7"/>
  <c r="BI27" i="7"/>
  <c r="BM27" i="7"/>
  <c r="BQ27" i="7"/>
  <c r="BU27" i="7"/>
  <c r="BY27" i="7"/>
  <c r="CC27" i="7"/>
  <c r="CG27" i="7"/>
  <c r="CK27" i="7"/>
  <c r="CO27" i="7"/>
  <c r="CS27" i="7"/>
  <c r="F27" i="7"/>
  <c r="J27" i="7"/>
  <c r="N27" i="7"/>
  <c r="R27" i="7"/>
  <c r="Z27" i="7"/>
  <c r="AD27" i="7"/>
  <c r="AH27" i="7"/>
  <c r="AL27" i="7"/>
  <c r="AP27" i="7"/>
  <c r="AT27" i="7"/>
  <c r="AX27" i="7"/>
  <c r="BB27" i="7"/>
  <c r="BF27" i="7"/>
  <c r="BJ27" i="7"/>
  <c r="BN27" i="7"/>
  <c r="BR27" i="7"/>
  <c r="BV27" i="7"/>
  <c r="BZ27" i="7"/>
  <c r="CD27" i="7"/>
  <c r="CH27" i="7"/>
  <c r="CL27" i="7"/>
  <c r="CP27" i="7"/>
  <c r="CT27" i="7"/>
  <c r="CV27" i="7"/>
  <c r="CW27" i="7"/>
  <c r="E20" i="7"/>
  <c r="I20" i="7"/>
  <c r="M20" i="7"/>
  <c r="Q20" i="7"/>
  <c r="Y20" i="7"/>
  <c r="AC20" i="7"/>
  <c r="AG20" i="7"/>
  <c r="AK20" i="7"/>
  <c r="AO20" i="7"/>
  <c r="AS20" i="7"/>
  <c r="AW20" i="7"/>
  <c r="BA20" i="7"/>
  <c r="BE20" i="7"/>
  <c r="BI20" i="7"/>
  <c r="BM20" i="7"/>
  <c r="BQ20" i="7"/>
  <c r="BU20" i="7"/>
  <c r="BY20" i="7"/>
  <c r="CC20" i="7"/>
  <c r="CG20" i="7"/>
  <c r="CK20" i="7"/>
  <c r="CO20" i="7"/>
  <c r="CS20" i="7"/>
  <c r="CW20" i="7"/>
  <c r="F20" i="7"/>
  <c r="J20" i="7"/>
  <c r="N20" i="7"/>
  <c r="R20" i="7"/>
  <c r="Z20" i="7"/>
  <c r="AD20" i="7"/>
  <c r="AH20" i="7"/>
  <c r="AL20" i="7"/>
  <c r="AP20" i="7"/>
  <c r="AT20" i="7"/>
  <c r="AX20" i="7"/>
  <c r="BB20" i="7"/>
  <c r="BF20" i="7"/>
  <c r="BJ20" i="7"/>
  <c r="BN20" i="7"/>
  <c r="BR20" i="7"/>
  <c r="BV20" i="7"/>
  <c r="BZ20" i="7"/>
  <c r="CD20" i="7"/>
  <c r="CH20" i="7"/>
  <c r="CL20" i="7"/>
  <c r="CP20" i="7"/>
  <c r="CT20" i="7"/>
  <c r="G20" i="7"/>
  <c r="K20" i="7"/>
  <c r="O20" i="7"/>
  <c r="S20" i="7"/>
  <c r="AA20" i="7"/>
  <c r="AE20" i="7"/>
  <c r="AI20" i="7"/>
  <c r="AM20" i="7"/>
  <c r="AQ20" i="7"/>
  <c r="AU20" i="7"/>
  <c r="AY20" i="7"/>
  <c r="BC20" i="7"/>
  <c r="BG20" i="7"/>
  <c r="BK20" i="7"/>
  <c r="BO20" i="7"/>
  <c r="BS20" i="7"/>
  <c r="BW20" i="7"/>
  <c r="CA20" i="7"/>
  <c r="CE20" i="7"/>
  <c r="CI20" i="7"/>
  <c r="CM20" i="7"/>
  <c r="CQ20" i="7"/>
  <c r="CU20" i="7"/>
  <c r="H20" i="7"/>
  <c r="L20" i="7"/>
  <c r="P20" i="7"/>
  <c r="T20" i="7"/>
  <c r="AB20" i="7"/>
  <c r="AF20" i="7"/>
  <c r="AJ20" i="7"/>
  <c r="AN20" i="7"/>
  <c r="AR20" i="7"/>
  <c r="AV20" i="7"/>
  <c r="AZ20" i="7"/>
  <c r="BD20" i="7"/>
  <c r="BH20" i="7"/>
  <c r="BL20" i="7"/>
  <c r="BP20" i="7"/>
  <c r="BT20" i="7"/>
  <c r="BX20" i="7"/>
  <c r="CB20" i="7"/>
  <c r="CF20" i="7"/>
  <c r="CJ20" i="7"/>
  <c r="CN20" i="7"/>
  <c r="CR20" i="7"/>
  <c r="CV20" i="7"/>
  <c r="E15" i="7"/>
  <c r="H15" i="7"/>
  <c r="L15" i="7"/>
  <c r="P15" i="7"/>
  <c r="T15" i="7"/>
  <c r="G15" i="7"/>
  <c r="M15" i="7"/>
  <c r="R15" i="7"/>
  <c r="AB15" i="7"/>
  <c r="AF15" i="7"/>
  <c r="AJ15" i="7"/>
  <c r="AN15" i="7"/>
  <c r="AR15" i="7"/>
  <c r="AV15" i="7"/>
  <c r="AZ15" i="7"/>
  <c r="BD15" i="7"/>
  <c r="BH15" i="7"/>
  <c r="BL15" i="7"/>
  <c r="BP15" i="7"/>
  <c r="BT15" i="7"/>
  <c r="BX15" i="7"/>
  <c r="CB15" i="7"/>
  <c r="CF15" i="7"/>
  <c r="CJ15" i="7"/>
  <c r="CN15" i="7"/>
  <c r="CR15" i="7"/>
  <c r="CV15" i="7"/>
  <c r="I15" i="7"/>
  <c r="N15" i="7"/>
  <c r="S15" i="7"/>
  <c r="Y15" i="7"/>
  <c r="AC15" i="7"/>
  <c r="AG15" i="7"/>
  <c r="AK15" i="7"/>
  <c r="AO15" i="7"/>
  <c r="AS15" i="7"/>
  <c r="AW15" i="7"/>
  <c r="BA15" i="7"/>
  <c r="BE15" i="7"/>
  <c r="BI15" i="7"/>
  <c r="BM15" i="7"/>
  <c r="BQ15" i="7"/>
  <c r="BU15" i="7"/>
  <c r="BY15" i="7"/>
  <c r="CC15" i="7"/>
  <c r="CG15" i="7"/>
  <c r="CK15" i="7"/>
  <c r="CO15" i="7"/>
  <c r="CS15" i="7"/>
  <c r="CW15" i="7"/>
  <c r="J15" i="7"/>
  <c r="O15" i="7"/>
  <c r="Z15" i="7"/>
  <c r="AD15" i="7"/>
  <c r="AH15" i="7"/>
  <c r="AL15" i="7"/>
  <c r="AP15" i="7"/>
  <c r="AT15" i="7"/>
  <c r="AX15" i="7"/>
  <c r="BB15" i="7"/>
  <c r="BF15" i="7"/>
  <c r="BJ15" i="7"/>
  <c r="BN15" i="7"/>
  <c r="BR15" i="7"/>
  <c r="BV15" i="7"/>
  <c r="BZ15" i="7"/>
  <c r="CD15" i="7"/>
  <c r="CH15" i="7"/>
  <c r="CL15" i="7"/>
  <c r="CP15" i="7"/>
  <c r="CT15" i="7"/>
  <c r="F15" i="7"/>
  <c r="K15" i="7"/>
  <c r="Q15" i="7"/>
  <c r="AA15" i="7"/>
  <c r="AE15" i="7"/>
  <c r="AI15" i="7"/>
  <c r="AM15" i="7"/>
  <c r="AQ15" i="7"/>
  <c r="AU15" i="7"/>
  <c r="AY15" i="7"/>
  <c r="BC15" i="7"/>
  <c r="BG15" i="7"/>
  <c r="BK15" i="7"/>
  <c r="BO15" i="7"/>
  <c r="BS15" i="7"/>
  <c r="BW15" i="7"/>
  <c r="CA15" i="7"/>
  <c r="CE15" i="7"/>
  <c r="CI15" i="7"/>
  <c r="CM15" i="7"/>
  <c r="CQ15" i="7"/>
  <c r="CU15" i="7"/>
  <c r="E11" i="7"/>
  <c r="F11" i="7"/>
  <c r="J11" i="7"/>
  <c r="N11" i="7"/>
  <c r="R11" i="7"/>
  <c r="G11" i="7"/>
  <c r="K11" i="7"/>
  <c r="O11" i="7"/>
  <c r="S11" i="7"/>
  <c r="H11" i="7"/>
  <c r="L11" i="7"/>
  <c r="P11" i="7"/>
  <c r="T11" i="7"/>
  <c r="AB11" i="7"/>
  <c r="AF11" i="7"/>
  <c r="AJ11" i="7"/>
  <c r="AN11" i="7"/>
  <c r="AR11" i="7"/>
  <c r="AV11" i="7"/>
  <c r="AZ11" i="7"/>
  <c r="M11" i="7"/>
  <c r="Y11" i="7"/>
  <c r="AD11" i="7"/>
  <c r="AI11" i="7"/>
  <c r="AO11" i="7"/>
  <c r="AT11" i="7"/>
  <c r="AY11" i="7"/>
  <c r="BD11" i="7"/>
  <c r="BH11" i="7"/>
  <c r="BL11" i="7"/>
  <c r="BP11" i="7"/>
  <c r="BT11" i="7"/>
  <c r="BX11" i="7"/>
  <c r="CB11" i="7"/>
  <c r="CF11" i="7"/>
  <c r="CJ11" i="7"/>
  <c r="CN11" i="7"/>
  <c r="CR11" i="7"/>
  <c r="CV11" i="7"/>
  <c r="Q11" i="7"/>
  <c r="Z11" i="7"/>
  <c r="AE11" i="7"/>
  <c r="AK11" i="7"/>
  <c r="AP11" i="7"/>
  <c r="AU11" i="7"/>
  <c r="BA11" i="7"/>
  <c r="BE11" i="7"/>
  <c r="BI11" i="7"/>
  <c r="BM11" i="7"/>
  <c r="BQ11" i="7"/>
  <c r="BU11" i="7"/>
  <c r="BY11" i="7"/>
  <c r="CC11" i="7"/>
  <c r="CG11" i="7"/>
  <c r="CK11" i="7"/>
  <c r="CO11" i="7"/>
  <c r="CS11" i="7"/>
  <c r="CW11" i="7"/>
  <c r="AA11" i="7"/>
  <c r="AG11" i="7"/>
  <c r="AL11" i="7"/>
  <c r="AQ11" i="7"/>
  <c r="AW11" i="7"/>
  <c r="BB11" i="7"/>
  <c r="BF11" i="7"/>
  <c r="BJ11" i="7"/>
  <c r="BN11" i="7"/>
  <c r="BR11" i="7"/>
  <c r="BV11" i="7"/>
  <c r="BZ11" i="7"/>
  <c r="CD11" i="7"/>
  <c r="CH11" i="7"/>
  <c r="CL11" i="7"/>
  <c r="CP11" i="7"/>
  <c r="CT11" i="7"/>
  <c r="I11" i="7"/>
  <c r="AC11" i="7"/>
  <c r="AH11" i="7"/>
  <c r="AM11" i="7"/>
  <c r="AS11" i="7"/>
  <c r="AX11" i="7"/>
  <c r="BC11" i="7"/>
  <c r="BG11" i="7"/>
  <c r="BK11" i="7"/>
  <c r="BO11" i="7"/>
  <c r="BS11" i="7"/>
  <c r="BW11" i="7"/>
  <c r="CA11" i="7"/>
  <c r="CE11" i="7"/>
  <c r="CI11" i="7"/>
  <c r="CM11" i="7"/>
  <c r="CQ11" i="7"/>
  <c r="CU11" i="7"/>
  <c r="E26" i="7"/>
  <c r="G26" i="7"/>
  <c r="K26" i="7"/>
  <c r="O26" i="7"/>
  <c r="S26" i="7"/>
  <c r="AA26" i="7"/>
  <c r="AE26" i="7"/>
  <c r="AI26" i="7"/>
  <c r="AM26" i="7"/>
  <c r="AQ26" i="7"/>
  <c r="AU26" i="7"/>
  <c r="AY26" i="7"/>
  <c r="BC26" i="7"/>
  <c r="BG26" i="7"/>
  <c r="BK26" i="7"/>
  <c r="BO26" i="7"/>
  <c r="BS26" i="7"/>
  <c r="BW26" i="7"/>
  <c r="CA26" i="7"/>
  <c r="CE26" i="7"/>
  <c r="CI26" i="7"/>
  <c r="CM26" i="7"/>
  <c r="CQ26" i="7"/>
  <c r="CU26" i="7"/>
  <c r="H26" i="7"/>
  <c r="L26" i="7"/>
  <c r="P26" i="7"/>
  <c r="T26" i="7"/>
  <c r="AB26" i="7"/>
  <c r="AF26" i="7"/>
  <c r="AJ26" i="7"/>
  <c r="AN26" i="7"/>
  <c r="AR26" i="7"/>
  <c r="AV26" i="7"/>
  <c r="AZ26" i="7"/>
  <c r="BD26" i="7"/>
  <c r="BH26" i="7"/>
  <c r="BL26" i="7"/>
  <c r="BP26" i="7"/>
  <c r="BT26" i="7"/>
  <c r="BX26" i="7"/>
  <c r="CB26" i="7"/>
  <c r="CF26" i="7"/>
  <c r="CJ26" i="7"/>
  <c r="CN26" i="7"/>
  <c r="CR26" i="7"/>
  <c r="CV26" i="7"/>
  <c r="I26" i="7"/>
  <c r="M26" i="7"/>
  <c r="Q26" i="7"/>
  <c r="Y26" i="7"/>
  <c r="AC26" i="7"/>
  <c r="AG26" i="7"/>
  <c r="AK26" i="7"/>
  <c r="AO26" i="7"/>
  <c r="AS26" i="7"/>
  <c r="AW26" i="7"/>
  <c r="BA26" i="7"/>
  <c r="BE26" i="7"/>
  <c r="BI26" i="7"/>
  <c r="BM26" i="7"/>
  <c r="BQ26" i="7"/>
  <c r="BU26" i="7"/>
  <c r="BY26" i="7"/>
  <c r="CC26" i="7"/>
  <c r="CG26" i="7"/>
  <c r="CK26" i="7"/>
  <c r="CO26" i="7"/>
  <c r="CS26" i="7"/>
  <c r="CW26" i="7"/>
  <c r="F26" i="7"/>
  <c r="J26" i="7"/>
  <c r="N26" i="7"/>
  <c r="R26" i="7"/>
  <c r="Z26" i="7"/>
  <c r="AD26" i="7"/>
  <c r="AH26" i="7"/>
  <c r="AL26" i="7"/>
  <c r="AP26" i="7"/>
  <c r="AT26" i="7"/>
  <c r="AX26" i="7"/>
  <c r="BB26" i="7"/>
  <c r="BF26" i="7"/>
  <c r="BJ26" i="7"/>
  <c r="BN26" i="7"/>
  <c r="BR26" i="7"/>
  <c r="BV26" i="7"/>
  <c r="BZ26" i="7"/>
  <c r="CD26" i="7"/>
  <c r="CH26" i="7"/>
  <c r="CL26" i="7"/>
  <c r="CP26" i="7"/>
  <c r="CT26" i="7"/>
  <c r="E23" i="7"/>
  <c r="G23" i="7"/>
  <c r="K23" i="7"/>
  <c r="O23" i="7"/>
  <c r="S23" i="7"/>
  <c r="AA23" i="7"/>
  <c r="AE23" i="7"/>
  <c r="AI23" i="7"/>
  <c r="AM23" i="7"/>
  <c r="AQ23" i="7"/>
  <c r="AU23" i="7"/>
  <c r="AY23" i="7"/>
  <c r="BC23" i="7"/>
  <c r="BG23" i="7"/>
  <c r="BK23" i="7"/>
  <c r="BO23" i="7"/>
  <c r="BS23" i="7"/>
  <c r="BW23" i="7"/>
  <c r="CA23" i="7"/>
  <c r="CE23" i="7"/>
  <c r="CI23" i="7"/>
  <c r="CM23" i="7"/>
  <c r="CQ23" i="7"/>
  <c r="CU23" i="7"/>
  <c r="H23" i="7"/>
  <c r="L23" i="7"/>
  <c r="P23" i="7"/>
  <c r="T23" i="7"/>
  <c r="AB23" i="7"/>
  <c r="AF23" i="7"/>
  <c r="AJ23" i="7"/>
  <c r="AN23" i="7"/>
  <c r="AR23" i="7"/>
  <c r="AV23" i="7"/>
  <c r="AZ23" i="7"/>
  <c r="BD23" i="7"/>
  <c r="BH23" i="7"/>
  <c r="BL23" i="7"/>
  <c r="BP23" i="7"/>
  <c r="BT23" i="7"/>
  <c r="BX23" i="7"/>
  <c r="CB23" i="7"/>
  <c r="CF23" i="7"/>
  <c r="CJ23" i="7"/>
  <c r="CN23" i="7"/>
  <c r="CR23" i="7"/>
  <c r="CV23" i="7"/>
  <c r="I23" i="7"/>
  <c r="M23" i="7"/>
  <c r="Q23" i="7"/>
  <c r="Y23" i="7"/>
  <c r="AC23" i="7"/>
  <c r="AG23" i="7"/>
  <c r="AK23" i="7"/>
  <c r="AO23" i="7"/>
  <c r="AS23" i="7"/>
  <c r="AW23" i="7"/>
  <c r="BA23" i="7"/>
  <c r="BE23" i="7"/>
  <c r="BI23" i="7"/>
  <c r="BM23" i="7"/>
  <c r="BQ23" i="7"/>
  <c r="BU23" i="7"/>
  <c r="BY23" i="7"/>
  <c r="CC23" i="7"/>
  <c r="CG23" i="7"/>
  <c r="CK23" i="7"/>
  <c r="CO23" i="7"/>
  <c r="CS23" i="7"/>
  <c r="CW23" i="7"/>
  <c r="F23" i="7"/>
  <c r="J23" i="7"/>
  <c r="N23" i="7"/>
  <c r="R23" i="7"/>
  <c r="Z23" i="7"/>
  <c r="AD23" i="7"/>
  <c r="AH23" i="7"/>
  <c r="AL23" i="7"/>
  <c r="AP23" i="7"/>
  <c r="AT23" i="7"/>
  <c r="AX23" i="7"/>
  <c r="BB23" i="7"/>
  <c r="BF23" i="7"/>
  <c r="BJ23" i="7"/>
  <c r="BN23" i="7"/>
  <c r="BR23" i="7"/>
  <c r="BV23" i="7"/>
  <c r="BZ23" i="7"/>
  <c r="CD23" i="7"/>
  <c r="CH23" i="7"/>
  <c r="CL23" i="7"/>
  <c r="CP23" i="7"/>
  <c r="CT23" i="7"/>
  <c r="E19" i="7"/>
  <c r="I19" i="7"/>
  <c r="M19" i="7"/>
  <c r="Q19" i="7"/>
  <c r="Y19" i="7"/>
  <c r="AC19" i="7"/>
  <c r="AG19" i="7"/>
  <c r="AK19" i="7"/>
  <c r="AO19" i="7"/>
  <c r="AS19" i="7"/>
  <c r="AW19" i="7"/>
  <c r="BA19" i="7"/>
  <c r="BE19" i="7"/>
  <c r="BI19" i="7"/>
  <c r="BM19" i="7"/>
  <c r="BQ19" i="7"/>
  <c r="BU19" i="7"/>
  <c r="BY19" i="7"/>
  <c r="CC19" i="7"/>
  <c r="CG19" i="7"/>
  <c r="CK19" i="7"/>
  <c r="CO19" i="7"/>
  <c r="CS19" i="7"/>
  <c r="CW19" i="7"/>
  <c r="F19" i="7"/>
  <c r="J19" i="7"/>
  <c r="N19" i="7"/>
  <c r="R19" i="7"/>
  <c r="Z19" i="7"/>
  <c r="AD19" i="7"/>
  <c r="AH19" i="7"/>
  <c r="AL19" i="7"/>
  <c r="AP19" i="7"/>
  <c r="AT19" i="7"/>
  <c r="AX19" i="7"/>
  <c r="BB19" i="7"/>
  <c r="BF19" i="7"/>
  <c r="BJ19" i="7"/>
  <c r="BN19" i="7"/>
  <c r="BR19" i="7"/>
  <c r="BV19" i="7"/>
  <c r="BZ19" i="7"/>
  <c r="CD19" i="7"/>
  <c r="CH19" i="7"/>
  <c r="CL19" i="7"/>
  <c r="CP19" i="7"/>
  <c r="CT19" i="7"/>
  <c r="G19" i="7"/>
  <c r="K19" i="7"/>
  <c r="O19" i="7"/>
  <c r="S19" i="7"/>
  <c r="AA19" i="7"/>
  <c r="AE19" i="7"/>
  <c r="AI19" i="7"/>
  <c r="AM19" i="7"/>
  <c r="AQ19" i="7"/>
  <c r="AU19" i="7"/>
  <c r="AY19" i="7"/>
  <c r="BC19" i="7"/>
  <c r="BG19" i="7"/>
  <c r="BK19" i="7"/>
  <c r="BO19" i="7"/>
  <c r="BS19" i="7"/>
  <c r="BW19" i="7"/>
  <c r="CA19" i="7"/>
  <c r="CE19" i="7"/>
  <c r="CI19" i="7"/>
  <c r="CM19" i="7"/>
  <c r="CQ19" i="7"/>
  <c r="CU19" i="7"/>
  <c r="H19" i="7"/>
  <c r="L19" i="7"/>
  <c r="P19" i="7"/>
  <c r="T19" i="7"/>
  <c r="AB19" i="7"/>
  <c r="AF19" i="7"/>
  <c r="AJ19" i="7"/>
  <c r="AN19" i="7"/>
  <c r="AR19" i="7"/>
  <c r="AV19" i="7"/>
  <c r="AZ19" i="7"/>
  <c r="BD19" i="7"/>
  <c r="BH19" i="7"/>
  <c r="BL19" i="7"/>
  <c r="BP19" i="7"/>
  <c r="BT19" i="7"/>
  <c r="BX19" i="7"/>
  <c r="CB19" i="7"/>
  <c r="CF19" i="7"/>
  <c r="CJ19" i="7"/>
  <c r="CN19" i="7"/>
  <c r="CR19" i="7"/>
  <c r="CV19" i="7"/>
  <c r="E14" i="7"/>
  <c r="I14" i="7"/>
  <c r="M14" i="7"/>
  <c r="Q14" i="7"/>
  <c r="Y14" i="7"/>
  <c r="AC14" i="7"/>
  <c r="AG14" i="7"/>
  <c r="AK14" i="7"/>
  <c r="F14" i="7"/>
  <c r="J14" i="7"/>
  <c r="N14" i="7"/>
  <c r="R14" i="7"/>
  <c r="Z14" i="7"/>
  <c r="AD14" i="7"/>
  <c r="G14" i="7"/>
  <c r="K14" i="7"/>
  <c r="O14" i="7"/>
  <c r="S14" i="7"/>
  <c r="AA14" i="7"/>
  <c r="AE14" i="7"/>
  <c r="H14" i="7"/>
  <c r="L14" i="7"/>
  <c r="P14" i="7"/>
  <c r="T14" i="7"/>
  <c r="AB14" i="7"/>
  <c r="AF14" i="7"/>
  <c r="AJ14" i="7"/>
  <c r="AN14" i="7"/>
  <c r="AR14" i="7"/>
  <c r="AV14" i="7"/>
  <c r="AZ14" i="7"/>
  <c r="BD14" i="7"/>
  <c r="BH14" i="7"/>
  <c r="BL14" i="7"/>
  <c r="BP14" i="7"/>
  <c r="BT14" i="7"/>
  <c r="BX14" i="7"/>
  <c r="CB14" i="7"/>
  <c r="CF14" i="7"/>
  <c r="CJ14" i="7"/>
  <c r="CN14" i="7"/>
  <c r="CR14" i="7"/>
  <c r="CV14" i="7"/>
  <c r="AM14" i="7"/>
  <c r="AS14" i="7"/>
  <c r="AX14" i="7"/>
  <c r="BC14" i="7"/>
  <c r="BI14" i="7"/>
  <c r="BN14" i="7"/>
  <c r="BS14" i="7"/>
  <c r="BY14" i="7"/>
  <c r="CD14" i="7"/>
  <c r="CI14" i="7"/>
  <c r="CO14" i="7"/>
  <c r="CT14" i="7"/>
  <c r="AH14" i="7"/>
  <c r="AO14" i="7"/>
  <c r="AT14" i="7"/>
  <c r="AY14" i="7"/>
  <c r="BE14" i="7"/>
  <c r="BJ14" i="7"/>
  <c r="BO14" i="7"/>
  <c r="BU14" i="7"/>
  <c r="BZ14" i="7"/>
  <c r="CE14" i="7"/>
  <c r="CK14" i="7"/>
  <c r="CP14" i="7"/>
  <c r="CU14" i="7"/>
  <c r="AI14" i="7"/>
  <c r="AP14" i="7"/>
  <c r="AU14" i="7"/>
  <c r="BA14" i="7"/>
  <c r="BF14" i="7"/>
  <c r="BK14" i="7"/>
  <c r="BQ14" i="7"/>
  <c r="BV14" i="7"/>
  <c r="CA14" i="7"/>
  <c r="CG14" i="7"/>
  <c r="CL14" i="7"/>
  <c r="CQ14" i="7"/>
  <c r="CW14" i="7"/>
  <c r="AL14" i="7"/>
  <c r="AQ14" i="7"/>
  <c r="AW14" i="7"/>
  <c r="BB14" i="7"/>
  <c r="BG14" i="7"/>
  <c r="BM14" i="7"/>
  <c r="BR14" i="7"/>
  <c r="BW14" i="7"/>
  <c r="CC14" i="7"/>
  <c r="CH14" i="7"/>
  <c r="CM14" i="7"/>
  <c r="CS14" i="7"/>
  <c r="E10" i="7"/>
  <c r="E29" i="7"/>
  <c r="G29" i="7"/>
  <c r="K29" i="7"/>
  <c r="O29" i="7"/>
  <c r="S29" i="7"/>
  <c r="AA29" i="7"/>
  <c r="AE29" i="7"/>
  <c r="AI29" i="7"/>
  <c r="AM29" i="7"/>
  <c r="AQ29" i="7"/>
  <c r="AU29" i="7"/>
  <c r="AY29" i="7"/>
  <c r="BC29" i="7"/>
  <c r="BG29" i="7"/>
  <c r="BK29" i="7"/>
  <c r="BO29" i="7"/>
  <c r="BS29" i="7"/>
  <c r="BW29" i="7"/>
  <c r="CA29" i="7"/>
  <c r="CE29" i="7"/>
  <c r="CI29" i="7"/>
  <c r="CM29" i="7"/>
  <c r="CQ29" i="7"/>
  <c r="CU29" i="7"/>
  <c r="H29" i="7"/>
  <c r="L29" i="7"/>
  <c r="P29" i="7"/>
  <c r="T29" i="7"/>
  <c r="AB29" i="7"/>
  <c r="AF29" i="7"/>
  <c r="AJ29" i="7"/>
  <c r="AN29" i="7"/>
  <c r="AR29" i="7"/>
  <c r="AV29" i="7"/>
  <c r="AZ29" i="7"/>
  <c r="BD29" i="7"/>
  <c r="BH29" i="7"/>
  <c r="BL29" i="7"/>
  <c r="BP29" i="7"/>
  <c r="BT29" i="7"/>
  <c r="BX29" i="7"/>
  <c r="CB29" i="7"/>
  <c r="CF29" i="7"/>
  <c r="CJ29" i="7"/>
  <c r="CN29" i="7"/>
  <c r="CR29" i="7"/>
  <c r="CV29" i="7"/>
  <c r="I29" i="7"/>
  <c r="M29" i="7"/>
  <c r="Q29" i="7"/>
  <c r="Y29" i="7"/>
  <c r="AC29" i="7"/>
  <c r="AG29" i="7"/>
  <c r="AK29" i="7"/>
  <c r="AO29" i="7"/>
  <c r="AS29" i="7"/>
  <c r="AW29" i="7"/>
  <c r="BA29" i="7"/>
  <c r="BE29" i="7"/>
  <c r="BI29" i="7"/>
  <c r="BM29" i="7"/>
  <c r="BQ29" i="7"/>
  <c r="BU29" i="7"/>
  <c r="BY29" i="7"/>
  <c r="CC29" i="7"/>
  <c r="CG29" i="7"/>
  <c r="CK29" i="7"/>
  <c r="CO29" i="7"/>
  <c r="CS29" i="7"/>
  <c r="CW29" i="7"/>
  <c r="F29" i="7"/>
  <c r="J29" i="7"/>
  <c r="N29" i="7"/>
  <c r="R29" i="7"/>
  <c r="Z29" i="7"/>
  <c r="AD29" i="7"/>
  <c r="AH29" i="7"/>
  <c r="AL29" i="7"/>
  <c r="AP29" i="7"/>
  <c r="AT29" i="7"/>
  <c r="AX29" i="7"/>
  <c r="BB29" i="7"/>
  <c r="BF29" i="7"/>
  <c r="BJ29" i="7"/>
  <c r="BN29" i="7"/>
  <c r="BR29" i="7"/>
  <c r="BV29" i="7"/>
  <c r="BZ29" i="7"/>
  <c r="CD29" i="7"/>
  <c r="CH29" i="7"/>
  <c r="CL29" i="7"/>
  <c r="CP29" i="7"/>
  <c r="CT29" i="7"/>
  <c r="E25" i="7"/>
  <c r="G25" i="7"/>
  <c r="K25" i="7"/>
  <c r="O25" i="7"/>
  <c r="S25" i="7"/>
  <c r="S36" i="7" s="1"/>
  <c r="AA25" i="7"/>
  <c r="AE25" i="7"/>
  <c r="AE36" i="7" s="1"/>
  <c r="AI25" i="7"/>
  <c r="AM25" i="7"/>
  <c r="AM36" i="7" s="1"/>
  <c r="AQ25" i="7"/>
  <c r="AU25" i="7"/>
  <c r="AU36" i="7" s="1"/>
  <c r="AY25" i="7"/>
  <c r="BC25" i="7"/>
  <c r="BC36" i="7" s="1"/>
  <c r="BG25" i="7"/>
  <c r="BK25" i="7"/>
  <c r="BK36" i="7" s="1"/>
  <c r="BO25" i="7"/>
  <c r="BS25" i="7"/>
  <c r="BS36" i="7" s="1"/>
  <c r="BW25" i="7"/>
  <c r="CA25" i="7"/>
  <c r="CA36" i="7" s="1"/>
  <c r="CE25" i="7"/>
  <c r="CI25" i="7"/>
  <c r="CI36" i="7" s="1"/>
  <c r="CM25" i="7"/>
  <c r="CQ25" i="7"/>
  <c r="CQ36" i="7" s="1"/>
  <c r="CU25" i="7"/>
  <c r="H25" i="7"/>
  <c r="L25" i="7"/>
  <c r="P25" i="7"/>
  <c r="P36" i="7" s="1"/>
  <c r="T25" i="7"/>
  <c r="AB25" i="7"/>
  <c r="AB36" i="7" s="1"/>
  <c r="AF25" i="7"/>
  <c r="AJ25" i="7"/>
  <c r="AJ36" i="7" s="1"/>
  <c r="AN25" i="7"/>
  <c r="AR25" i="7"/>
  <c r="AR36" i="7" s="1"/>
  <c r="AV25" i="7"/>
  <c r="AZ25" i="7"/>
  <c r="AZ36" i="7" s="1"/>
  <c r="BD25" i="7"/>
  <c r="BH25" i="7"/>
  <c r="BH36" i="7" s="1"/>
  <c r="BL25" i="7"/>
  <c r="BP25" i="7"/>
  <c r="BP36" i="7" s="1"/>
  <c r="BT25" i="7"/>
  <c r="BX25" i="7"/>
  <c r="BX36" i="7" s="1"/>
  <c r="CB25" i="7"/>
  <c r="CF25" i="7"/>
  <c r="CF36" i="7" s="1"/>
  <c r="CJ25" i="7"/>
  <c r="CN25" i="7"/>
  <c r="CN36" i="7" s="1"/>
  <c r="CR25" i="7"/>
  <c r="CV25" i="7"/>
  <c r="CV36" i="7" s="1"/>
  <c r="I25" i="7"/>
  <c r="M25" i="7"/>
  <c r="Q25" i="7"/>
  <c r="Y25" i="7"/>
  <c r="Y36" i="7" s="1"/>
  <c r="AC25" i="7"/>
  <c r="AG25" i="7"/>
  <c r="AG36" i="7" s="1"/>
  <c r="AK25" i="7"/>
  <c r="AO25" i="7"/>
  <c r="AO36" i="7" s="1"/>
  <c r="AS25" i="7"/>
  <c r="AW25" i="7"/>
  <c r="AW36" i="7" s="1"/>
  <c r="BA25" i="7"/>
  <c r="BE25" i="7"/>
  <c r="BE36" i="7" s="1"/>
  <c r="BI25" i="7"/>
  <c r="BM25" i="7"/>
  <c r="BM36" i="7" s="1"/>
  <c r="BQ25" i="7"/>
  <c r="BU25" i="7"/>
  <c r="BU36" i="7" s="1"/>
  <c r="BY25" i="7"/>
  <c r="CC25" i="7"/>
  <c r="CC36" i="7" s="1"/>
  <c r="CG25" i="7"/>
  <c r="CK25" i="7"/>
  <c r="CK36" i="7" s="1"/>
  <c r="CO25" i="7"/>
  <c r="CS25" i="7"/>
  <c r="CS36" i="7" s="1"/>
  <c r="CW25" i="7"/>
  <c r="F25" i="7"/>
  <c r="J25" i="7"/>
  <c r="N25" i="7"/>
  <c r="R25" i="7"/>
  <c r="Z25" i="7"/>
  <c r="Z36" i="7" s="1"/>
  <c r="AD25" i="7"/>
  <c r="AH25" i="7"/>
  <c r="AH36" i="7" s="1"/>
  <c r="AL25" i="7"/>
  <c r="AP25" i="7"/>
  <c r="AP36" i="7" s="1"/>
  <c r="AT25" i="7"/>
  <c r="AX25" i="7"/>
  <c r="AX36" i="7" s="1"/>
  <c r="BB25" i="7"/>
  <c r="BF25" i="7"/>
  <c r="BF36" i="7" s="1"/>
  <c r="BJ25" i="7"/>
  <c r="BN25" i="7"/>
  <c r="BN36" i="7" s="1"/>
  <c r="BR25" i="7"/>
  <c r="BV25" i="7"/>
  <c r="BV36" i="7" s="1"/>
  <c r="BZ25" i="7"/>
  <c r="CD25" i="7"/>
  <c r="CD36" i="7" s="1"/>
  <c r="CH25" i="7"/>
  <c r="CL25" i="7"/>
  <c r="CL36" i="7" s="1"/>
  <c r="CP25" i="7"/>
  <c r="CT25" i="7"/>
  <c r="CT36" i="7" s="1"/>
  <c r="E22" i="7"/>
  <c r="H22" i="7"/>
  <c r="L22" i="7"/>
  <c r="P22" i="7"/>
  <c r="T22" i="7"/>
  <c r="AB22" i="7"/>
  <c r="AF22" i="7"/>
  <c r="AJ22" i="7"/>
  <c r="AN22" i="7"/>
  <c r="F22" i="7"/>
  <c r="K22" i="7"/>
  <c r="Q22" i="7"/>
  <c r="AA22" i="7"/>
  <c r="AG22" i="7"/>
  <c r="AL22" i="7"/>
  <c r="AQ22" i="7"/>
  <c r="AU22" i="7"/>
  <c r="AY22" i="7"/>
  <c r="BC22" i="7"/>
  <c r="BG22" i="7"/>
  <c r="BK22" i="7"/>
  <c r="BO22" i="7"/>
  <c r="BS22" i="7"/>
  <c r="BW22" i="7"/>
  <c r="CA22" i="7"/>
  <c r="CE22" i="7"/>
  <c r="CI22" i="7"/>
  <c r="CM22" i="7"/>
  <c r="CQ22" i="7"/>
  <c r="CU22" i="7"/>
  <c r="G22" i="7"/>
  <c r="M22" i="7"/>
  <c r="R22" i="7"/>
  <c r="AC22" i="7"/>
  <c r="AH22" i="7"/>
  <c r="AM22" i="7"/>
  <c r="AR22" i="7"/>
  <c r="AV22" i="7"/>
  <c r="AZ22" i="7"/>
  <c r="BD22" i="7"/>
  <c r="BH22" i="7"/>
  <c r="BL22" i="7"/>
  <c r="BP22" i="7"/>
  <c r="BT22" i="7"/>
  <c r="BX22" i="7"/>
  <c r="CB22" i="7"/>
  <c r="CF22" i="7"/>
  <c r="CJ22" i="7"/>
  <c r="CN22" i="7"/>
  <c r="CR22" i="7"/>
  <c r="CV22" i="7"/>
  <c r="I22" i="7"/>
  <c r="N22" i="7"/>
  <c r="S22" i="7"/>
  <c r="Y22" i="7"/>
  <c r="AD22" i="7"/>
  <c r="AI22" i="7"/>
  <c r="AO22" i="7"/>
  <c r="AS22" i="7"/>
  <c r="AW22" i="7"/>
  <c r="BA22" i="7"/>
  <c r="BE22" i="7"/>
  <c r="BI22" i="7"/>
  <c r="BM22" i="7"/>
  <c r="BQ22" i="7"/>
  <c r="BU22" i="7"/>
  <c r="BY22" i="7"/>
  <c r="CC22" i="7"/>
  <c r="CG22" i="7"/>
  <c r="CK22" i="7"/>
  <c r="CO22" i="7"/>
  <c r="CS22" i="7"/>
  <c r="CW22" i="7"/>
  <c r="J22" i="7"/>
  <c r="O22" i="7"/>
  <c r="Z22" i="7"/>
  <c r="AE22" i="7"/>
  <c r="AK22" i="7"/>
  <c r="AP22" i="7"/>
  <c r="AT22" i="7"/>
  <c r="AX22" i="7"/>
  <c r="BB22" i="7"/>
  <c r="BF22" i="7"/>
  <c r="BJ22" i="7"/>
  <c r="BN22" i="7"/>
  <c r="BR22" i="7"/>
  <c r="BV22" i="7"/>
  <c r="BZ22" i="7"/>
  <c r="CD22" i="7"/>
  <c r="CH22" i="7"/>
  <c r="CL22" i="7"/>
  <c r="CP22" i="7"/>
  <c r="CT22" i="7"/>
  <c r="E18" i="7"/>
  <c r="E35" i="7" s="1"/>
  <c r="E55" i="1" s="1"/>
  <c r="I18" i="7"/>
  <c r="M18" i="7"/>
  <c r="M35" i="7" s="1"/>
  <c r="M55" i="1" s="1"/>
  <c r="Q18" i="7"/>
  <c r="Y18" i="7"/>
  <c r="Y35" i="7" s="1"/>
  <c r="AC18" i="7"/>
  <c r="AG18" i="7"/>
  <c r="AG35" i="7" s="1"/>
  <c r="AK18" i="7"/>
  <c r="AO18" i="7"/>
  <c r="AO35" i="7" s="1"/>
  <c r="AS18" i="7"/>
  <c r="AW18" i="7"/>
  <c r="AW35" i="7" s="1"/>
  <c r="BA18" i="7"/>
  <c r="BE18" i="7"/>
  <c r="BE35" i="7" s="1"/>
  <c r="BI18" i="7"/>
  <c r="BM18" i="7"/>
  <c r="BM35" i="7" s="1"/>
  <c r="BQ18" i="7"/>
  <c r="BU18" i="7"/>
  <c r="BU35" i="7" s="1"/>
  <c r="BY18" i="7"/>
  <c r="CC18" i="7"/>
  <c r="CC35" i="7" s="1"/>
  <c r="CG18" i="7"/>
  <c r="CK18" i="7"/>
  <c r="CK35" i="7" s="1"/>
  <c r="CO18" i="7"/>
  <c r="CS18" i="7"/>
  <c r="CS35" i="7" s="1"/>
  <c r="CW18" i="7"/>
  <c r="F18" i="7"/>
  <c r="F35" i="7" s="1"/>
  <c r="F55" i="1" s="1"/>
  <c r="J18" i="7"/>
  <c r="N18" i="7"/>
  <c r="N35" i="7" s="1"/>
  <c r="N55" i="1" s="1"/>
  <c r="R18" i="7"/>
  <c r="Z18" i="7"/>
  <c r="Z35" i="7" s="1"/>
  <c r="AD18" i="7"/>
  <c r="AH18" i="7"/>
  <c r="AH35" i="7" s="1"/>
  <c r="AL18" i="7"/>
  <c r="AP18" i="7"/>
  <c r="AP35" i="7" s="1"/>
  <c r="AT18" i="7"/>
  <c r="AX18" i="7"/>
  <c r="AX35" i="7" s="1"/>
  <c r="BB18" i="7"/>
  <c r="BF18" i="7"/>
  <c r="BF35" i="7" s="1"/>
  <c r="BJ18" i="7"/>
  <c r="BN18" i="7"/>
  <c r="BN35" i="7" s="1"/>
  <c r="BR18" i="7"/>
  <c r="BV18" i="7"/>
  <c r="BV35" i="7" s="1"/>
  <c r="BZ18" i="7"/>
  <c r="CD18" i="7"/>
  <c r="CD35" i="7" s="1"/>
  <c r="CH18" i="7"/>
  <c r="CL18" i="7"/>
  <c r="CL35" i="7" s="1"/>
  <c r="CP18" i="7"/>
  <c r="CT18" i="7"/>
  <c r="CT35" i="7" s="1"/>
  <c r="G18" i="7"/>
  <c r="K18" i="7"/>
  <c r="K35" i="7" s="1"/>
  <c r="K55" i="1" s="1"/>
  <c r="O18" i="7"/>
  <c r="S18" i="7"/>
  <c r="S35" i="7" s="1"/>
  <c r="AA18" i="7"/>
  <c r="AE18" i="7"/>
  <c r="AE35" i="7" s="1"/>
  <c r="AI18" i="7"/>
  <c r="AM18" i="7"/>
  <c r="AM35" i="7" s="1"/>
  <c r="AQ18" i="7"/>
  <c r="AU18" i="7"/>
  <c r="AU35" i="7" s="1"/>
  <c r="AY18" i="7"/>
  <c r="BC18" i="7"/>
  <c r="BC35" i="7" s="1"/>
  <c r="BG18" i="7"/>
  <c r="BK18" i="7"/>
  <c r="BK35" i="7" s="1"/>
  <c r="BO18" i="7"/>
  <c r="BS18" i="7"/>
  <c r="BS35" i="7" s="1"/>
  <c r="BW18" i="7"/>
  <c r="CA18" i="7"/>
  <c r="CA35" i="7" s="1"/>
  <c r="CE18" i="7"/>
  <c r="CI18" i="7"/>
  <c r="CI35" i="7" s="1"/>
  <c r="CM18" i="7"/>
  <c r="CQ18" i="7"/>
  <c r="CQ35" i="7" s="1"/>
  <c r="CU18" i="7"/>
  <c r="H18" i="7"/>
  <c r="H35" i="7" s="1"/>
  <c r="H55" i="1" s="1"/>
  <c r="L18" i="7"/>
  <c r="P18" i="7"/>
  <c r="P35" i="7" s="1"/>
  <c r="T18" i="7"/>
  <c r="AB18" i="7"/>
  <c r="AB35" i="7" s="1"/>
  <c r="AF18" i="7"/>
  <c r="AJ18" i="7"/>
  <c r="AJ35" i="7" s="1"/>
  <c r="AN18" i="7"/>
  <c r="AR18" i="7"/>
  <c r="AR35" i="7" s="1"/>
  <c r="AV18" i="7"/>
  <c r="AZ18" i="7"/>
  <c r="AZ35" i="7" s="1"/>
  <c r="BD18" i="7"/>
  <c r="BH18" i="7"/>
  <c r="BH35" i="7" s="1"/>
  <c r="BL18" i="7"/>
  <c r="BP18" i="7"/>
  <c r="BP35" i="7" s="1"/>
  <c r="BT18" i="7"/>
  <c r="BX18" i="7"/>
  <c r="BX35" i="7" s="1"/>
  <c r="CB18" i="7"/>
  <c r="CF18" i="7"/>
  <c r="CF35" i="7" s="1"/>
  <c r="CJ18" i="7"/>
  <c r="CN18" i="7"/>
  <c r="CN35" i="7" s="1"/>
  <c r="CR18" i="7"/>
  <c r="CV18" i="7"/>
  <c r="CV35" i="7" s="1"/>
  <c r="E13" i="7"/>
  <c r="I13" i="7"/>
  <c r="I34" i="7" s="1"/>
  <c r="I54" i="1" s="1"/>
  <c r="M13" i="7"/>
  <c r="Q13" i="7"/>
  <c r="Q34" i="7" s="1"/>
  <c r="Y13" i="7"/>
  <c r="AC13" i="7"/>
  <c r="AC34" i="7" s="1"/>
  <c r="AG13" i="7"/>
  <c r="AK13" i="7"/>
  <c r="AK34" i="7" s="1"/>
  <c r="AO13" i="7"/>
  <c r="AS13" i="7"/>
  <c r="AS34" i="7" s="1"/>
  <c r="AW13" i="7"/>
  <c r="BA13" i="7"/>
  <c r="BA34" i="7" s="1"/>
  <c r="BE13" i="7"/>
  <c r="BI13" i="7"/>
  <c r="BI34" i="7" s="1"/>
  <c r="BM13" i="7"/>
  <c r="BQ13" i="7"/>
  <c r="BQ34" i="7" s="1"/>
  <c r="BU13" i="7"/>
  <c r="BY13" i="7"/>
  <c r="BY34" i="7" s="1"/>
  <c r="CC13" i="7"/>
  <c r="CG13" i="7"/>
  <c r="CG34" i="7" s="1"/>
  <c r="CK13" i="7"/>
  <c r="CO13" i="7"/>
  <c r="CO34" i="7" s="1"/>
  <c r="CS13" i="7"/>
  <c r="CW13" i="7"/>
  <c r="F13" i="7"/>
  <c r="F34" i="7" s="1"/>
  <c r="F54" i="1" s="1"/>
  <c r="J13" i="7"/>
  <c r="J34" i="7" s="1"/>
  <c r="J54" i="1" s="1"/>
  <c r="N13" i="7"/>
  <c r="R13" i="7"/>
  <c r="R34" i="7" s="1"/>
  <c r="Z13" i="7"/>
  <c r="AD13" i="7"/>
  <c r="AD34" i="7" s="1"/>
  <c r="AH13" i="7"/>
  <c r="AL13" i="7"/>
  <c r="AL34" i="7" s="1"/>
  <c r="AP13" i="7"/>
  <c r="AT13" i="7"/>
  <c r="AT34" i="7" s="1"/>
  <c r="AX13" i="7"/>
  <c r="BB13" i="7"/>
  <c r="BF13" i="7"/>
  <c r="BJ13" i="7"/>
  <c r="BJ34" i="7" s="1"/>
  <c r="BN13" i="7"/>
  <c r="BR13" i="7"/>
  <c r="BR34" i="7" s="1"/>
  <c r="BV13" i="7"/>
  <c r="BZ13" i="7"/>
  <c r="BZ34" i="7" s="1"/>
  <c r="CD13" i="7"/>
  <c r="CH13" i="7"/>
  <c r="CL13" i="7"/>
  <c r="CP13" i="7"/>
  <c r="CP34" i="7" s="1"/>
  <c r="CT13" i="7"/>
  <c r="G13" i="7"/>
  <c r="G34" i="7" s="1"/>
  <c r="G54" i="1" s="1"/>
  <c r="K13" i="7"/>
  <c r="O13" i="7"/>
  <c r="O34" i="7" s="1"/>
  <c r="S13" i="7"/>
  <c r="AA13" i="7"/>
  <c r="AA34" i="7" s="1"/>
  <c r="AE13" i="7"/>
  <c r="AI13" i="7"/>
  <c r="AI34" i="7" s="1"/>
  <c r="AM13" i="7"/>
  <c r="AQ13" i="7"/>
  <c r="AU13" i="7"/>
  <c r="AU34" i="7" s="1"/>
  <c r="AY13" i="7"/>
  <c r="AY34" i="7" s="1"/>
  <c r="BC13" i="7"/>
  <c r="BC34" i="7" s="1"/>
  <c r="BG13" i="7"/>
  <c r="BG34" i="7" s="1"/>
  <c r="BK13" i="7"/>
  <c r="BO13" i="7"/>
  <c r="BO34" i="7" s="1"/>
  <c r="BS13" i="7"/>
  <c r="BW13" i="7"/>
  <c r="CA13" i="7"/>
  <c r="CA34" i="7" s="1"/>
  <c r="CE13" i="7"/>
  <c r="CE34" i="7" s="1"/>
  <c r="CI13" i="7"/>
  <c r="CI34" i="7" s="1"/>
  <c r="CM13" i="7"/>
  <c r="CM34" i="7" s="1"/>
  <c r="CQ13" i="7"/>
  <c r="CU13" i="7"/>
  <c r="CU34" i="7" s="1"/>
  <c r="H13" i="7"/>
  <c r="H34" i="7" s="1"/>
  <c r="H54" i="1" s="1"/>
  <c r="L13" i="7"/>
  <c r="L34" i="7" s="1"/>
  <c r="L54" i="1" s="1"/>
  <c r="P13" i="7"/>
  <c r="P34" i="7" s="1"/>
  <c r="T13" i="7"/>
  <c r="T34" i="7" s="1"/>
  <c r="AB13" i="7"/>
  <c r="AF13" i="7"/>
  <c r="AF34" i="7" s="1"/>
  <c r="AJ13" i="7"/>
  <c r="AN13" i="7"/>
  <c r="AN34" i="7" s="1"/>
  <c r="AR13" i="7"/>
  <c r="AV13" i="7"/>
  <c r="AV34" i="7" s="1"/>
  <c r="AZ13" i="7"/>
  <c r="BD13" i="7"/>
  <c r="BD34" i="7" s="1"/>
  <c r="BH13" i="7"/>
  <c r="BL13" i="7"/>
  <c r="BL34" i="7" s="1"/>
  <c r="BP13" i="7"/>
  <c r="BT13" i="7"/>
  <c r="BT34" i="7" s="1"/>
  <c r="BX13" i="7"/>
  <c r="CB13" i="7"/>
  <c r="CB34" i="7" s="1"/>
  <c r="CF13" i="7"/>
  <c r="CJ13" i="7"/>
  <c r="CJ34" i="7" s="1"/>
  <c r="CN13" i="7"/>
  <c r="CR13" i="7"/>
  <c r="CR34" i="7" s="1"/>
  <c r="CV13" i="7"/>
  <c r="E3" i="1"/>
  <c r="B1" i="11" s="1"/>
  <c r="N36" i="7" l="1"/>
  <c r="N56" i="1" s="1"/>
  <c r="F36" i="7"/>
  <c r="F56" i="1" s="1"/>
  <c r="M36" i="7"/>
  <c r="M56" i="1" s="1"/>
  <c r="H36" i="7"/>
  <c r="H56" i="1" s="1"/>
  <c r="K36" i="7"/>
  <c r="K56" i="1" s="1"/>
  <c r="E36" i="7"/>
  <c r="E56" i="1" s="1"/>
  <c r="BW34" i="7"/>
  <c r="AQ34" i="7"/>
  <c r="CH34" i="7"/>
  <c r="BB34" i="7"/>
  <c r="CW34" i="7"/>
  <c r="M32" i="7"/>
  <c r="M52" i="1" s="1"/>
  <c r="K32" i="7"/>
  <c r="K52" i="1" s="1"/>
  <c r="L32" i="7"/>
  <c r="L52" i="1" s="1"/>
  <c r="H32" i="7"/>
  <c r="H52" i="1" s="1"/>
  <c r="CV34" i="7"/>
  <c r="CV54" i="1" s="1"/>
  <c r="CN34" i="7"/>
  <c r="CF34" i="7"/>
  <c r="BX34" i="7"/>
  <c r="BP34" i="7"/>
  <c r="BP54" i="1" s="1"/>
  <c r="BH34" i="7"/>
  <c r="AZ34" i="7"/>
  <c r="AZ54" i="1" s="1"/>
  <c r="AR34" i="7"/>
  <c r="AJ34" i="7"/>
  <c r="AB34" i="7"/>
  <c r="CQ34" i="7"/>
  <c r="CQ54" i="1" s="1"/>
  <c r="BS34" i="7"/>
  <c r="BK34" i="7"/>
  <c r="BK54" i="1" s="1"/>
  <c r="AM34" i="7"/>
  <c r="AE34" i="7"/>
  <c r="S34" i="7"/>
  <c r="K34" i="7"/>
  <c r="K54" i="1" s="1"/>
  <c r="CT34" i="7"/>
  <c r="CL34" i="7"/>
  <c r="CL54" i="1" s="1"/>
  <c r="CD34" i="7"/>
  <c r="BV34" i="7"/>
  <c r="BV54" i="1" s="1"/>
  <c r="BN34" i="7"/>
  <c r="BF34" i="7"/>
  <c r="AX34" i="7"/>
  <c r="AP34" i="7"/>
  <c r="AH34" i="7"/>
  <c r="Z34" i="7"/>
  <c r="N34" i="7"/>
  <c r="N54" i="1" s="1"/>
  <c r="CS34" i="7"/>
  <c r="CS54" i="1" s="1"/>
  <c r="CK34" i="7"/>
  <c r="CC34" i="7"/>
  <c r="CC54" i="1" s="1"/>
  <c r="BU34" i="7"/>
  <c r="BM34" i="7"/>
  <c r="BE34" i="7"/>
  <c r="AW34" i="7"/>
  <c r="AO34" i="7"/>
  <c r="AG34" i="7"/>
  <c r="Y34" i="7"/>
  <c r="M34" i="7"/>
  <c r="M54" i="1" s="1"/>
  <c r="M57" i="1" s="1"/>
  <c r="E34" i="7"/>
  <c r="E54" i="1" s="1"/>
  <c r="CR35" i="7"/>
  <c r="CJ35" i="7"/>
  <c r="CJ55" i="1" s="1"/>
  <c r="CB35" i="7"/>
  <c r="CB55" i="1" s="1"/>
  <c r="BT35" i="7"/>
  <c r="BL35" i="7"/>
  <c r="BL55" i="1" s="1"/>
  <c r="BD35" i="7"/>
  <c r="AV35" i="7"/>
  <c r="AN35" i="7"/>
  <c r="AF35" i="7"/>
  <c r="T35" i="7"/>
  <c r="T55" i="1" s="1"/>
  <c r="L35" i="7"/>
  <c r="L55" i="1" s="1"/>
  <c r="CU35" i="7"/>
  <c r="CU55" i="1" s="1"/>
  <c r="CM35" i="7"/>
  <c r="CM55" i="1" s="1"/>
  <c r="CE35" i="7"/>
  <c r="BW35" i="7"/>
  <c r="BO35" i="7"/>
  <c r="BO55" i="1" s="1"/>
  <c r="BG35" i="7"/>
  <c r="AY35" i="7"/>
  <c r="AQ35" i="7"/>
  <c r="AQ55" i="1" s="1"/>
  <c r="AI35" i="7"/>
  <c r="AA35" i="7"/>
  <c r="O35" i="7"/>
  <c r="O55" i="1" s="1"/>
  <c r="G35" i="7"/>
  <c r="G55" i="1" s="1"/>
  <c r="AL35" i="7"/>
  <c r="R35" i="7"/>
  <c r="R55" i="1" s="1"/>
  <c r="J35" i="7"/>
  <c r="J55" i="1" s="1"/>
  <c r="CW35" i="7"/>
  <c r="CW55" i="1" s="1"/>
  <c r="CO35" i="7"/>
  <c r="CO55" i="1" s="1"/>
  <c r="CG35" i="7"/>
  <c r="CG55" i="1" s="1"/>
  <c r="BY35" i="7"/>
  <c r="BY55" i="1" s="1"/>
  <c r="BQ35" i="7"/>
  <c r="BQ55" i="1" s="1"/>
  <c r="BI35" i="7"/>
  <c r="BA35" i="7"/>
  <c r="AS35" i="7"/>
  <c r="AS55" i="1" s="1"/>
  <c r="I35" i="7"/>
  <c r="I55" i="1" s="1"/>
  <c r="CP36" i="7"/>
  <c r="CH36" i="7"/>
  <c r="BZ36" i="7"/>
  <c r="BZ56" i="1" s="1"/>
  <c r="BR36" i="7"/>
  <c r="BR56" i="1" s="1"/>
  <c r="BJ36" i="7"/>
  <c r="BB36" i="7"/>
  <c r="AT36" i="7"/>
  <c r="AL36" i="7"/>
  <c r="AD36" i="7"/>
  <c r="AD56" i="1" s="1"/>
  <c r="R36" i="7"/>
  <c r="R56" i="1" s="1"/>
  <c r="J36" i="7"/>
  <c r="J56" i="1" s="1"/>
  <c r="CW36" i="7"/>
  <c r="CO36" i="7"/>
  <c r="CO56" i="1" s="1"/>
  <c r="CG36" i="7"/>
  <c r="CG56" i="1" s="1"/>
  <c r="BY36" i="7"/>
  <c r="BQ36" i="7"/>
  <c r="BQ56" i="1" s="1"/>
  <c r="BI36" i="7"/>
  <c r="BI56" i="1" s="1"/>
  <c r="BA36" i="7"/>
  <c r="AS36" i="7"/>
  <c r="AK36" i="7"/>
  <c r="AC36" i="7"/>
  <c r="Q36" i="7"/>
  <c r="Q56" i="1" s="1"/>
  <c r="I36" i="7"/>
  <c r="I56" i="1" s="1"/>
  <c r="CR36" i="7"/>
  <c r="CJ36" i="7"/>
  <c r="CB36" i="7"/>
  <c r="CB56" i="1" s="1"/>
  <c r="BT36" i="7"/>
  <c r="BT56" i="1" s="1"/>
  <c r="BL36" i="7"/>
  <c r="BL56" i="1" s="1"/>
  <c r="BD36" i="7"/>
  <c r="AV36" i="7"/>
  <c r="AN36" i="7"/>
  <c r="AF36" i="7"/>
  <c r="T36" i="7"/>
  <c r="T56" i="1" s="1"/>
  <c r="L36" i="7"/>
  <c r="L56" i="1" s="1"/>
  <c r="CU36" i="7"/>
  <c r="CM36" i="7"/>
  <c r="CM56" i="1" s="1"/>
  <c r="CE36" i="7"/>
  <c r="CE56" i="1" s="1"/>
  <c r="BW36" i="7"/>
  <c r="BW56" i="1" s="1"/>
  <c r="BO36" i="7"/>
  <c r="BO56" i="1" s="1"/>
  <c r="BG36" i="7"/>
  <c r="AY36" i="7"/>
  <c r="AQ36" i="7"/>
  <c r="AI36" i="7"/>
  <c r="AA36" i="7"/>
  <c r="O36" i="7"/>
  <c r="O56" i="1" s="1"/>
  <c r="G36" i="7"/>
  <c r="G56" i="1" s="1"/>
  <c r="E32" i="7"/>
  <c r="E52" i="1" s="1"/>
  <c r="I32" i="7"/>
  <c r="I52" i="1" s="1"/>
  <c r="G32" i="7"/>
  <c r="G52" i="1" s="1"/>
  <c r="N32" i="7"/>
  <c r="N52" i="1" s="1"/>
  <c r="J32" i="7"/>
  <c r="J52" i="1" s="1"/>
  <c r="F32" i="7"/>
  <c r="F52" i="1" s="1"/>
  <c r="F57" i="1" s="1"/>
  <c r="V34" i="7"/>
  <c r="U34" i="7"/>
  <c r="V35" i="7"/>
  <c r="U35" i="7"/>
  <c r="V36" i="7"/>
  <c r="U36" i="7"/>
  <c r="CW32" i="7"/>
  <c r="CO32" i="7"/>
  <c r="CG32" i="7"/>
  <c r="CG52" i="1" s="1"/>
  <c r="BY32" i="7"/>
  <c r="BY52" i="1" s="1"/>
  <c r="BQ32" i="7"/>
  <c r="BI32" i="7"/>
  <c r="BI52" i="1" s="1"/>
  <c r="BA32" i="7"/>
  <c r="AS32" i="7"/>
  <c r="AK32" i="7"/>
  <c r="AC32" i="7"/>
  <c r="U32" i="7"/>
  <c r="CU32" i="7"/>
  <c r="CU52" i="1" s="1"/>
  <c r="CM32" i="7"/>
  <c r="CM52" i="1" s="1"/>
  <c r="CE32" i="7"/>
  <c r="CE52" i="1" s="1"/>
  <c r="BW32" i="7"/>
  <c r="BO32" i="7"/>
  <c r="BG32" i="7"/>
  <c r="AY32" i="7"/>
  <c r="AQ32" i="7"/>
  <c r="AI32" i="7"/>
  <c r="AA32" i="7"/>
  <c r="S32" i="7"/>
  <c r="S52" i="1" s="1"/>
  <c r="CV32" i="7"/>
  <c r="CR32" i="7"/>
  <c r="CR52" i="1" s="1"/>
  <c r="CN32" i="7"/>
  <c r="CJ32" i="7"/>
  <c r="CJ52" i="1" s="1"/>
  <c r="CF32" i="7"/>
  <c r="CF52" i="1" s="1"/>
  <c r="CB32" i="7"/>
  <c r="CB52" i="1" s="1"/>
  <c r="BX32" i="7"/>
  <c r="BX52" i="1" s="1"/>
  <c r="BT32" i="7"/>
  <c r="BP32" i="7"/>
  <c r="BL32" i="7"/>
  <c r="BH32" i="7"/>
  <c r="BD32" i="7"/>
  <c r="AZ32" i="7"/>
  <c r="AV32" i="7"/>
  <c r="AR32" i="7"/>
  <c r="AN32" i="7"/>
  <c r="AJ32" i="7"/>
  <c r="AF32" i="7"/>
  <c r="AB32" i="7"/>
  <c r="X32" i="7"/>
  <c r="T32" i="7"/>
  <c r="T52" i="1" s="1"/>
  <c r="P32" i="7"/>
  <c r="P52" i="1" s="1"/>
  <c r="CP35" i="7"/>
  <c r="CH35" i="7"/>
  <c r="CH55" i="1" s="1"/>
  <c r="BZ35" i="7"/>
  <c r="BZ55" i="1" s="1"/>
  <c r="BR35" i="7"/>
  <c r="BR55" i="1" s="1"/>
  <c r="BJ35" i="7"/>
  <c r="BB35" i="7"/>
  <c r="AT35" i="7"/>
  <c r="AT55" i="1" s="1"/>
  <c r="AD35" i="7"/>
  <c r="AD55" i="1" s="1"/>
  <c r="AK35" i="7"/>
  <c r="AC35" i="7"/>
  <c r="Q35" i="7"/>
  <c r="X34" i="7"/>
  <c r="W34" i="7"/>
  <c r="W54" i="1" s="1"/>
  <c r="X35" i="7"/>
  <c r="W35" i="7"/>
  <c r="X36" i="7"/>
  <c r="X56" i="1" s="1"/>
  <c r="W36" i="7"/>
  <c r="W56" i="1" s="1"/>
  <c r="CS32" i="7"/>
  <c r="CS52" i="1" s="1"/>
  <c r="CK32" i="7"/>
  <c r="CC32" i="7"/>
  <c r="BU32" i="7"/>
  <c r="BU52" i="1" s="1"/>
  <c r="BM32" i="7"/>
  <c r="BM52" i="1" s="1"/>
  <c r="BE32" i="7"/>
  <c r="AW32" i="7"/>
  <c r="AO32" i="7"/>
  <c r="AG32" i="7"/>
  <c r="Y32" i="7"/>
  <c r="Q32" i="7"/>
  <c r="Q52" i="1" s="1"/>
  <c r="CQ32" i="7"/>
  <c r="CQ52" i="1" s="1"/>
  <c r="CI32" i="7"/>
  <c r="CI52" i="1" s="1"/>
  <c r="CA32" i="7"/>
  <c r="BS32" i="7"/>
  <c r="BS52" i="1" s="1"/>
  <c r="BK32" i="7"/>
  <c r="BK52" i="1" s="1"/>
  <c r="BC32" i="7"/>
  <c r="AU32" i="7"/>
  <c r="AM32" i="7"/>
  <c r="AE32" i="7"/>
  <c r="W32" i="7"/>
  <c r="W52" i="1" s="1"/>
  <c r="O32" i="7"/>
  <c r="CT32" i="7"/>
  <c r="CT52" i="1" s="1"/>
  <c r="CP32" i="7"/>
  <c r="CP52" i="1" s="1"/>
  <c r="CL32" i="7"/>
  <c r="CH32" i="7"/>
  <c r="CH52" i="1" s="1"/>
  <c r="CD32" i="7"/>
  <c r="CD52" i="1" s="1"/>
  <c r="BZ32" i="7"/>
  <c r="BV32" i="7"/>
  <c r="BV52" i="1" s="1"/>
  <c r="BR32" i="7"/>
  <c r="BN32" i="7"/>
  <c r="BJ32" i="7"/>
  <c r="BJ52" i="1" s="1"/>
  <c r="BF32" i="7"/>
  <c r="BB32" i="7"/>
  <c r="AX32" i="7"/>
  <c r="AT32" i="7"/>
  <c r="AP32" i="7"/>
  <c r="AL32" i="7"/>
  <c r="AH32" i="7"/>
  <c r="AD32" i="7"/>
  <c r="Z32" i="7"/>
  <c r="V32" i="7"/>
  <c r="V52" i="1" s="1"/>
  <c r="R32" i="7"/>
  <c r="R52" i="1" s="1"/>
  <c r="W55" i="1"/>
  <c r="U52" i="1"/>
  <c r="V54" i="1"/>
  <c r="U54" i="1"/>
  <c r="V55" i="1"/>
  <c r="U55" i="1"/>
  <c r="V56" i="1"/>
  <c r="U56" i="1"/>
  <c r="P54" i="1"/>
  <c r="C33" i="12"/>
  <c r="C35" i="12"/>
  <c r="C32" i="12"/>
  <c r="C29" i="12"/>
  <c r="Q54" i="1"/>
  <c r="C36" i="12"/>
  <c r="T54" i="1"/>
  <c r="O54" i="1"/>
  <c r="C37" i="12"/>
  <c r="C34" i="12"/>
  <c r="S54" i="1"/>
  <c r="R54" i="1"/>
  <c r="BT55" i="1"/>
  <c r="D33" i="12"/>
  <c r="CO52" i="1"/>
  <c r="CE54" i="1"/>
  <c r="BN54" i="1"/>
  <c r="CW54" i="1"/>
  <c r="CN55" i="1"/>
  <c r="BX55" i="1"/>
  <c r="CT56" i="1"/>
  <c r="CD56" i="1"/>
  <c r="BN56" i="1"/>
  <c r="CW56" i="1"/>
  <c r="CV56" i="1"/>
  <c r="CF56" i="1"/>
  <c r="BP56" i="1"/>
  <c r="CU56" i="1"/>
  <c r="S56" i="1"/>
  <c r="D35" i="12"/>
  <c r="D38" i="12"/>
  <c r="BV56" i="1"/>
  <c r="Z56" i="1"/>
  <c r="CL56" i="1"/>
  <c r="BY56" i="1"/>
  <c r="AC56" i="1"/>
  <c r="CN56" i="1"/>
  <c r="BX56" i="1"/>
  <c r="AB56" i="1"/>
  <c r="AA56" i="1"/>
  <c r="CV55" i="1"/>
  <c r="CF55" i="1"/>
  <c r="S55" i="1"/>
  <c r="CD55" i="1"/>
  <c r="BN55" i="1"/>
  <c r="CR55" i="1"/>
  <c r="BP55" i="1"/>
  <c r="CT55" i="1"/>
  <c r="CN54" i="1"/>
  <c r="BX54" i="1"/>
  <c r="CM54" i="1"/>
  <c r="BW54" i="1"/>
  <c r="CO54" i="1"/>
  <c r="BY54" i="1"/>
  <c r="BI54" i="1"/>
  <c r="CV52" i="1"/>
  <c r="BP52" i="1"/>
  <c r="BO52" i="1"/>
  <c r="BN52" i="1"/>
  <c r="CW52" i="1"/>
  <c r="BQ52" i="1"/>
  <c r="Q55" i="1"/>
  <c r="E2" i="7"/>
  <c r="A30" i="12" s="1"/>
  <c r="BL52" i="1"/>
  <c r="CJ54" i="1"/>
  <c r="BT54" i="1"/>
  <c r="P55" i="1"/>
  <c r="CH56" i="1"/>
  <c r="CK56" i="1"/>
  <c r="BU56" i="1"/>
  <c r="Y56" i="1"/>
  <c r="CJ56" i="1"/>
  <c r="CI56" i="1"/>
  <c r="BS56" i="1"/>
  <c r="CE55" i="1"/>
  <c r="BT52" i="1"/>
  <c r="CN52" i="1"/>
  <c r="CN57" i="1" s="1"/>
  <c r="B35" i="12"/>
  <c r="BW52" i="1"/>
  <c r="CL52" i="1"/>
  <c r="B37" i="12"/>
  <c r="B31" i="12"/>
  <c r="CF54" i="1"/>
  <c r="CU54" i="1"/>
  <c r="BO54" i="1"/>
  <c r="AY54" i="1"/>
  <c r="CT54" i="1"/>
  <c r="CD54" i="1"/>
  <c r="CG54" i="1"/>
  <c r="BQ54" i="1"/>
  <c r="BA54" i="1"/>
  <c r="BW55" i="1"/>
  <c r="CL55" i="1"/>
  <c r="D37" i="12"/>
  <c r="D31" i="12"/>
  <c r="X52" i="1"/>
  <c r="B32" i="12"/>
  <c r="BR52" i="1"/>
  <c r="CK52" i="1"/>
  <c r="Y52" i="1"/>
  <c r="CR54" i="1"/>
  <c r="CB54" i="1"/>
  <c r="BL54" i="1"/>
  <c r="CA54" i="1"/>
  <c r="AU54" i="1"/>
  <c r="CP54" i="1"/>
  <c r="BZ54" i="1"/>
  <c r="BJ54" i="1"/>
  <c r="BM54" i="1"/>
  <c r="X55" i="1"/>
  <c r="D29" i="12"/>
  <c r="CI55" i="1"/>
  <c r="BS55" i="1"/>
  <c r="D32" i="12"/>
  <c r="CK55" i="1"/>
  <c r="BU55" i="1"/>
  <c r="CP56" i="1"/>
  <c r="BJ56" i="1"/>
  <c r="CS56" i="1"/>
  <c r="CC56" i="1"/>
  <c r="BM56" i="1"/>
  <c r="CR56" i="1"/>
  <c r="P56" i="1"/>
  <c r="CQ56" i="1"/>
  <c r="CA56" i="1"/>
  <c r="BK56" i="1"/>
  <c r="AE56" i="1"/>
  <c r="CA52" i="1"/>
  <c r="O52" i="1"/>
  <c r="BZ52" i="1"/>
  <c r="CC52" i="1"/>
  <c r="CI54" i="1"/>
  <c r="BS54" i="1"/>
  <c r="CH54" i="1"/>
  <c r="BR54" i="1"/>
  <c r="CK54" i="1"/>
  <c r="BU54" i="1"/>
  <c r="CQ55" i="1"/>
  <c r="CA55" i="1"/>
  <c r="BK55" i="1"/>
  <c r="CP55" i="1"/>
  <c r="BJ55" i="1"/>
  <c r="D36" i="12"/>
  <c r="CS55" i="1"/>
  <c r="CC55" i="1"/>
  <c r="BM55" i="1"/>
  <c r="BV55" i="1"/>
  <c r="BF55" i="1"/>
  <c r="BI55" i="1"/>
  <c r="C44" i="1"/>
  <c r="C45" i="1"/>
  <c r="C46" i="1"/>
  <c r="C42" i="1"/>
  <c r="C34" i="1"/>
  <c r="C35" i="1"/>
  <c r="C36" i="1"/>
  <c r="C37" i="1"/>
  <c r="C38" i="1"/>
  <c r="C33" i="1"/>
  <c r="C25" i="1"/>
  <c r="C26" i="1"/>
  <c r="C27" i="1"/>
  <c r="C24" i="1"/>
  <c r="B34" i="12" l="1"/>
  <c r="B36" i="12"/>
  <c r="B33" i="12"/>
  <c r="C31" i="12"/>
  <c r="C38" i="12"/>
  <c r="E57" i="1"/>
  <c r="H57" i="1"/>
  <c r="Q57" i="1"/>
  <c r="R57" i="1"/>
  <c r="S57" i="1"/>
  <c r="D34" i="12"/>
  <c r="T57" i="1"/>
  <c r="BX57" i="1"/>
  <c r="BN57" i="1"/>
  <c r="B29" i="12"/>
  <c r="B38" i="12"/>
  <c r="K57" i="1"/>
  <c r="L57" i="1"/>
  <c r="BT57" i="1"/>
  <c r="G57" i="1"/>
  <c r="N57" i="1"/>
  <c r="CS57" i="1"/>
  <c r="BJ57" i="1"/>
  <c r="CP57" i="1"/>
  <c r="BK57" i="1"/>
  <c r="CQ57" i="1"/>
  <c r="BU57" i="1"/>
  <c r="CH57" i="1"/>
  <c r="BS57" i="1"/>
  <c r="BY57" i="1"/>
  <c r="BV57" i="1"/>
  <c r="CM57" i="1"/>
  <c r="BL57" i="1"/>
  <c r="CR57" i="1"/>
  <c r="CG57" i="1"/>
  <c r="CD57" i="1"/>
  <c r="CE57" i="1"/>
  <c r="CF57" i="1"/>
  <c r="BI57" i="1"/>
  <c r="V57" i="1"/>
  <c r="W57" i="1"/>
  <c r="J57" i="1"/>
  <c r="BM57" i="1"/>
  <c r="CC57" i="1"/>
  <c r="BZ57" i="1"/>
  <c r="O57" i="1"/>
  <c r="CA57" i="1"/>
  <c r="CK57" i="1"/>
  <c r="BR57" i="1"/>
  <c r="CI57" i="1"/>
  <c r="CL57" i="1"/>
  <c r="BW57" i="1"/>
  <c r="CJ57" i="1"/>
  <c r="P57" i="1"/>
  <c r="CB57" i="1"/>
  <c r="BQ57" i="1"/>
  <c r="CW57" i="1"/>
  <c r="CT57" i="1"/>
  <c r="BO57" i="1"/>
  <c r="CU57" i="1"/>
  <c r="BP57" i="1"/>
  <c r="CV57" i="1"/>
  <c r="CO57" i="1"/>
  <c r="U57" i="1"/>
  <c r="I57" i="1"/>
  <c r="B6" i="11"/>
  <c r="B30" i="12"/>
  <c r="D30" i="12"/>
  <c r="AO54" i="1"/>
  <c r="AL4" i="11" s="1"/>
  <c r="AL54" i="1"/>
  <c r="AI4" i="11" s="1"/>
  <c r="AM54" i="1"/>
  <c r="AJ4" i="11" s="1"/>
  <c r="AW52" i="1"/>
  <c r="AT52" i="1"/>
  <c r="AU52" i="1"/>
  <c r="AU56" i="1"/>
  <c r="AR6" i="11" s="1"/>
  <c r="AV56" i="1"/>
  <c r="AS6" i="11" s="1"/>
  <c r="AW56" i="1"/>
  <c r="AT6" i="11" s="1"/>
  <c r="AT56" i="1"/>
  <c r="AQ6" i="11" s="1"/>
  <c r="Y55" i="1"/>
  <c r="V5" i="11" s="1"/>
  <c r="BE55" i="1"/>
  <c r="BB5" i="11" s="1"/>
  <c r="BB55" i="1"/>
  <c r="AY5" i="11" s="1"/>
  <c r="BC55" i="1"/>
  <c r="AZ5" i="11" s="1"/>
  <c r="AG54" i="1"/>
  <c r="AD4" i="11" s="1"/>
  <c r="AT54" i="1"/>
  <c r="AQ4" i="11" s="1"/>
  <c r="AE54" i="1"/>
  <c r="AB4" i="11" s="1"/>
  <c r="AV54" i="1"/>
  <c r="AS4" i="11" s="1"/>
  <c r="AO52" i="1"/>
  <c r="BB52" i="1"/>
  <c r="AM52" i="1"/>
  <c r="BG55" i="1"/>
  <c r="BD5" i="11" s="1"/>
  <c r="AH54" i="1"/>
  <c r="AE4" i="11" s="1"/>
  <c r="AP52" i="1"/>
  <c r="AQ52" i="1"/>
  <c r="AR52" i="1"/>
  <c r="AN52" i="1"/>
  <c r="AY55" i="1"/>
  <c r="AV5" i="11" s="1"/>
  <c r="AM56" i="1"/>
  <c r="AJ6" i="11" s="1"/>
  <c r="AN56" i="1"/>
  <c r="AK6" i="11" s="1"/>
  <c r="AO56" i="1"/>
  <c r="AL6" i="11" s="1"/>
  <c r="AL56" i="1"/>
  <c r="AI6" i="11" s="1"/>
  <c r="X54" i="1"/>
  <c r="U4" i="11" s="1"/>
  <c r="BD54" i="1"/>
  <c r="BA4" i="11" s="1"/>
  <c r="AF52" i="1"/>
  <c r="BA52" i="1"/>
  <c r="AX52" i="1"/>
  <c r="AY52" i="1"/>
  <c r="AZ52" i="1"/>
  <c r="AS52" i="1"/>
  <c r="AS54" i="1"/>
  <c r="AP4" i="11" s="1"/>
  <c r="Z54" i="1"/>
  <c r="W4" i="11" s="1"/>
  <c r="BF54" i="1"/>
  <c r="BC4" i="11" s="1"/>
  <c r="AQ54" i="1"/>
  <c r="AN4" i="11" s="1"/>
  <c r="AB54" i="1"/>
  <c r="Y4" i="11" s="1"/>
  <c r="BH54" i="1"/>
  <c r="BE4" i="11" s="1"/>
  <c r="AV55" i="1"/>
  <c r="AS5" i="11" s="1"/>
  <c r="AZ55" i="1"/>
  <c r="AW5" i="11" s="1"/>
  <c r="BG56" i="1"/>
  <c r="BD6" i="11" s="1"/>
  <c r="AR56" i="1"/>
  <c r="AO6" i="11" s="1"/>
  <c r="AS56" i="1"/>
  <c r="AP6" i="11" s="1"/>
  <c r="AP56" i="1"/>
  <c r="AM6" i="11" s="1"/>
  <c r="AA55" i="1"/>
  <c r="X5" i="11" s="1"/>
  <c r="AH56" i="1"/>
  <c r="AE6" i="11" s="1"/>
  <c r="AI56" i="1"/>
  <c r="AF6" i="11" s="1"/>
  <c r="AJ56" i="1"/>
  <c r="AG6" i="11" s="1"/>
  <c r="BA56" i="1"/>
  <c r="AX6" i="11" s="1"/>
  <c r="AX56" i="1"/>
  <c r="AU6" i="11" s="1"/>
  <c r="AR55" i="1"/>
  <c r="AO5" i="11" s="1"/>
  <c r="AK54" i="1"/>
  <c r="AH4" i="11" s="1"/>
  <c r="AM55" i="1"/>
  <c r="AJ5" i="11" s="1"/>
  <c r="AP55" i="1"/>
  <c r="AM5" i="11" s="1"/>
  <c r="AW55" i="1"/>
  <c r="AT5" i="11" s="1"/>
  <c r="AG55" i="1"/>
  <c r="AD5" i="11" s="1"/>
  <c r="AU55" i="1"/>
  <c r="AR5" i="11" s="1"/>
  <c r="Y54" i="1"/>
  <c r="V4" i="11" s="1"/>
  <c r="BE54" i="1"/>
  <c r="BB4" i="11" s="1"/>
  <c r="BB54" i="1"/>
  <c r="AY4" i="11" s="1"/>
  <c r="BC54" i="1"/>
  <c r="AZ4" i="11" s="1"/>
  <c r="AG52" i="1"/>
  <c r="AD52" i="1"/>
  <c r="AE52" i="1"/>
  <c r="AF56" i="1"/>
  <c r="AC6" i="11" s="1"/>
  <c r="AG56" i="1"/>
  <c r="AD6" i="11" s="1"/>
  <c r="AO55" i="1"/>
  <c r="AL5" i="11" s="1"/>
  <c r="AL55" i="1"/>
  <c r="AI5" i="11" s="1"/>
  <c r="AN55" i="1"/>
  <c r="AK5" i="11" s="1"/>
  <c r="AW54" i="1"/>
  <c r="AT4" i="11" s="1"/>
  <c r="AD54" i="1"/>
  <c r="AA4" i="11" s="1"/>
  <c r="AF54" i="1"/>
  <c r="AC4" i="11" s="1"/>
  <c r="BE52" i="1"/>
  <c r="AL52" i="1"/>
  <c r="BC52" i="1"/>
  <c r="AC55" i="1"/>
  <c r="Z5" i="11" s="1"/>
  <c r="AX54" i="1"/>
  <c r="AU4" i="11" s="1"/>
  <c r="AJ54" i="1"/>
  <c r="AG4" i="11" s="1"/>
  <c r="Z52" i="1"/>
  <c r="BF52" i="1"/>
  <c r="AA52" i="1"/>
  <c r="BG52" i="1"/>
  <c r="AB52" i="1"/>
  <c r="BH52" i="1"/>
  <c r="BD52" i="1"/>
  <c r="BA55" i="1"/>
  <c r="AX5" i="11" s="1"/>
  <c r="AI55" i="1"/>
  <c r="AF5" i="11" s="1"/>
  <c r="BC56" i="1"/>
  <c r="AZ6" i="11" s="1"/>
  <c r="BD56" i="1"/>
  <c r="BA6" i="11" s="1"/>
  <c r="BE56" i="1"/>
  <c r="BB6" i="11" s="1"/>
  <c r="BB56" i="1"/>
  <c r="AY6" i="11" s="1"/>
  <c r="AF55" i="1"/>
  <c r="AC5" i="11" s="1"/>
  <c r="AN54" i="1"/>
  <c r="AK4" i="11" s="1"/>
  <c r="AV52" i="1"/>
  <c r="AK52" i="1"/>
  <c r="AH52" i="1"/>
  <c r="AI52" i="1"/>
  <c r="AJ52" i="1"/>
  <c r="AC54" i="1"/>
  <c r="Z4" i="11" s="1"/>
  <c r="AP54" i="1"/>
  <c r="AM4" i="11" s="1"/>
  <c r="AA54" i="1"/>
  <c r="X4" i="11" s="1"/>
  <c r="BG54" i="1"/>
  <c r="BD4" i="11" s="1"/>
  <c r="AR54" i="1"/>
  <c r="AO4" i="11" s="1"/>
  <c r="AX55" i="1"/>
  <c r="AU5" i="11" s="1"/>
  <c r="AJ55" i="1"/>
  <c r="AG5" i="11" s="1"/>
  <c r="AE55" i="1"/>
  <c r="AB5" i="11" s="1"/>
  <c r="AK55" i="1"/>
  <c r="AH5" i="11" s="1"/>
  <c r="AH55" i="1"/>
  <c r="AE5" i="11" s="1"/>
  <c r="AQ56" i="1"/>
  <c r="AN6" i="11" s="1"/>
  <c r="BH56" i="1"/>
  <c r="BE6" i="11" s="1"/>
  <c r="BF56" i="1"/>
  <c r="BC6" i="11" s="1"/>
  <c r="Z55" i="1"/>
  <c r="W5" i="11" s="1"/>
  <c r="AB55" i="1"/>
  <c r="Y5" i="11" s="1"/>
  <c r="AY56" i="1"/>
  <c r="AV6" i="11" s="1"/>
  <c r="AZ56" i="1"/>
  <c r="AW6" i="11" s="1"/>
  <c r="AK56" i="1"/>
  <c r="AH6" i="11" s="1"/>
  <c r="BH55" i="1"/>
  <c r="BE5" i="11" s="1"/>
  <c r="AI54" i="1"/>
  <c r="AF4" i="11" s="1"/>
  <c r="AC52" i="1"/>
  <c r="BD55" i="1"/>
  <c r="BA5" i="11" s="1"/>
  <c r="R3" i="11"/>
  <c r="U37" i="7"/>
  <c r="S3" i="11"/>
  <c r="V37" i="7"/>
  <c r="W37" i="7"/>
  <c r="X37" i="7"/>
  <c r="J37" i="7"/>
  <c r="E37" i="12"/>
  <c r="F37" i="7"/>
  <c r="E33" i="12"/>
  <c r="Y37" i="7"/>
  <c r="K37" i="7"/>
  <c r="E38" i="12"/>
  <c r="E30" i="12"/>
  <c r="N37" i="7"/>
  <c r="E36" i="12"/>
  <c r="I37" i="7"/>
  <c r="E34" i="12"/>
  <c r="G37" i="7"/>
  <c r="E32" i="12"/>
  <c r="L37" i="7"/>
  <c r="E35" i="12"/>
  <c r="H37" i="7"/>
  <c r="E29" i="12"/>
  <c r="M37" i="7"/>
  <c r="E31" i="12"/>
  <c r="R37" i="7"/>
  <c r="O37" i="7"/>
  <c r="Q37" i="7"/>
  <c r="S37" i="7"/>
  <c r="P37" i="7"/>
  <c r="T37" i="7"/>
  <c r="U3" i="11"/>
  <c r="AE37" i="7"/>
  <c r="J3" i="11"/>
  <c r="M3" i="11"/>
  <c r="V3" i="11"/>
  <c r="S5" i="11"/>
  <c r="J5" i="11"/>
  <c r="N5" i="11"/>
  <c r="Q5" i="11"/>
  <c r="AC37" i="7"/>
  <c r="H5" i="11"/>
  <c r="K5" i="11"/>
  <c r="M5" i="11"/>
  <c r="B5" i="11"/>
  <c r="AA37" i="7"/>
  <c r="I5" i="11"/>
  <c r="D5" i="11"/>
  <c r="AD37" i="7"/>
  <c r="T5" i="11"/>
  <c r="AB37" i="7"/>
  <c r="Z37" i="7"/>
  <c r="F5" i="11"/>
  <c r="L5" i="11"/>
  <c r="G5" i="11"/>
  <c r="R5" i="11"/>
  <c r="O5" i="11"/>
  <c r="P5" i="11"/>
  <c r="C5" i="11"/>
  <c r="L6" i="11"/>
  <c r="N6" i="11"/>
  <c r="D6" i="11"/>
  <c r="J6" i="11"/>
  <c r="P6" i="11"/>
  <c r="Q6" i="11"/>
  <c r="AB6" i="11"/>
  <c r="C6" i="11"/>
  <c r="E6" i="11"/>
  <c r="S6" i="11"/>
  <c r="H6" i="11"/>
  <c r="Z6" i="11"/>
  <c r="G6" i="11"/>
  <c r="R6" i="11"/>
  <c r="K6" i="11"/>
  <c r="I6" i="11"/>
  <c r="M6" i="11"/>
  <c r="U6" i="11"/>
  <c r="X6" i="11"/>
  <c r="AA6" i="11"/>
  <c r="F6" i="11"/>
  <c r="Y6" i="11"/>
  <c r="W6" i="11"/>
  <c r="O6" i="11"/>
  <c r="T6" i="11"/>
  <c r="V6" i="11"/>
  <c r="BH37" i="7"/>
  <c r="BP37" i="7"/>
  <c r="CW37" i="7"/>
  <c r="BN37" i="7"/>
  <c r="D3" i="11"/>
  <c r="D4" i="11"/>
  <c r="H3" i="11"/>
  <c r="H4" i="11"/>
  <c r="T3" i="11"/>
  <c r="T4" i="11"/>
  <c r="O3" i="11"/>
  <c r="O4" i="11"/>
  <c r="Q3" i="11"/>
  <c r="F3" i="11"/>
  <c r="F4" i="11"/>
  <c r="N3" i="11"/>
  <c r="N4" i="11"/>
  <c r="L3" i="11"/>
  <c r="L4" i="11"/>
  <c r="C3" i="11"/>
  <c r="C4" i="11"/>
  <c r="E3" i="11"/>
  <c r="E4" i="11"/>
  <c r="G3" i="11"/>
  <c r="G4" i="11"/>
  <c r="I3" i="11"/>
  <c r="I4" i="11"/>
  <c r="B3" i="11"/>
  <c r="K3" i="11"/>
  <c r="K4" i="11"/>
  <c r="S4" i="11"/>
  <c r="R4" i="11"/>
  <c r="P3" i="11"/>
  <c r="P4" i="11"/>
  <c r="J4" i="11"/>
  <c r="M4" i="11"/>
  <c r="CL37" i="7"/>
  <c r="AK37" i="7"/>
  <c r="CN37" i="7"/>
  <c r="BX37" i="7"/>
  <c r="CM37" i="7"/>
  <c r="AR37" i="7"/>
  <c r="BQ37" i="7"/>
  <c r="BO37" i="7"/>
  <c r="BG37" i="7"/>
  <c r="AX37" i="7"/>
  <c r="AJ37" i="7"/>
  <c r="BD37" i="7"/>
  <c r="AI37" i="7"/>
  <c r="AP37" i="7"/>
  <c r="BW37" i="7"/>
  <c r="CC37" i="7"/>
  <c r="AN37" i="7"/>
  <c r="CJ37" i="7"/>
  <c r="CG37" i="7"/>
  <c r="CD37" i="7"/>
  <c r="CU37" i="7"/>
  <c r="BY37" i="7"/>
  <c r="BM37" i="7"/>
  <c r="AA5" i="11"/>
  <c r="CP37" i="7"/>
  <c r="U5" i="11"/>
  <c r="CO37" i="7"/>
  <c r="CE37" i="7"/>
  <c r="BI37" i="7"/>
  <c r="BV37" i="7"/>
  <c r="AT37" i="7"/>
  <c r="AQ5" i="11"/>
  <c r="AS37" i="7"/>
  <c r="AP5" i="11"/>
  <c r="BF37" i="7"/>
  <c r="BC5" i="11"/>
  <c r="E5" i="11"/>
  <c r="AQ37" i="7"/>
  <c r="AN5" i="11"/>
  <c r="AV37" i="7"/>
  <c r="AH37" i="7"/>
  <c r="CT37" i="7"/>
  <c r="BT37" i="7"/>
  <c r="BA37" i="7"/>
  <c r="AX4" i="11"/>
  <c r="AY37" i="7"/>
  <c r="AV4" i="11"/>
  <c r="AU37" i="7"/>
  <c r="AR4" i="11"/>
  <c r="AZ37" i="7"/>
  <c r="AW4" i="11"/>
  <c r="CF37" i="7"/>
  <c r="AW37" i="7"/>
  <c r="CR37" i="7"/>
  <c r="AF37" i="7"/>
  <c r="BZ37" i="7"/>
  <c r="BK37" i="7"/>
  <c r="CA37" i="7"/>
  <c r="CB37" i="7"/>
  <c r="CV37" i="7"/>
  <c r="AG37" i="7"/>
  <c r="CS37" i="7"/>
  <c r="BJ37" i="7"/>
  <c r="CQ37" i="7"/>
  <c r="BL37" i="7"/>
  <c r="BU37" i="7"/>
  <c r="AL37" i="7"/>
  <c r="BS37" i="7"/>
  <c r="CK37" i="7"/>
  <c r="BB37" i="7"/>
  <c r="CI37" i="7"/>
  <c r="AO37" i="7"/>
  <c r="BR37" i="7"/>
  <c r="AM37" i="7"/>
  <c r="BE37" i="7"/>
  <c r="CH37" i="7"/>
  <c r="BC37" i="7"/>
  <c r="C19" i="7"/>
  <c r="C23" i="7"/>
  <c r="C14" i="7"/>
  <c r="C13" i="7"/>
  <c r="C18" i="7"/>
  <c r="Z3" i="11" l="1"/>
  <c r="AC57" i="1"/>
  <c r="Z7" i="11" s="1"/>
  <c r="AF3" i="11"/>
  <c r="AI57" i="1"/>
  <c r="AF7" i="11" s="1"/>
  <c r="AH3" i="11"/>
  <c r="AK57" i="1"/>
  <c r="AH7" i="11" s="1"/>
  <c r="BA3" i="11"/>
  <c r="BD57" i="1"/>
  <c r="BA7" i="11" s="1"/>
  <c r="X3" i="11"/>
  <c r="AA57" i="1"/>
  <c r="X7" i="11" s="1"/>
  <c r="W3" i="11"/>
  <c r="Z57" i="1"/>
  <c r="W7" i="11" s="1"/>
  <c r="AZ3" i="11"/>
  <c r="BC57" i="1"/>
  <c r="AZ7" i="11" s="1"/>
  <c r="AA3" i="11"/>
  <c r="AD57" i="1"/>
  <c r="AA7" i="11" s="1"/>
  <c r="AW3" i="11"/>
  <c r="AZ57" i="1"/>
  <c r="AW7" i="11" s="1"/>
  <c r="AU3" i="11"/>
  <c r="AX57" i="1"/>
  <c r="AU7" i="11" s="1"/>
  <c r="AC3" i="11"/>
  <c r="AF57" i="1"/>
  <c r="AC7" i="11" s="1"/>
  <c r="AN3" i="11"/>
  <c r="AQ57" i="1"/>
  <c r="AN7" i="11" s="1"/>
  <c r="AJ3" i="11"/>
  <c r="AM57" i="1"/>
  <c r="AL3" i="11"/>
  <c r="AO57" i="1"/>
  <c r="AL7" i="11" s="1"/>
  <c r="AQ3" i="11"/>
  <c r="AT57" i="1"/>
  <c r="AQ7" i="11" s="1"/>
  <c r="Y3" i="11"/>
  <c r="AB57" i="1"/>
  <c r="Y7" i="11" s="1"/>
  <c r="BB3" i="11"/>
  <c r="BE57" i="1"/>
  <c r="BB7" i="11" s="1"/>
  <c r="AK3" i="11"/>
  <c r="AN57" i="1"/>
  <c r="AK7" i="11" s="1"/>
  <c r="AG3" i="11"/>
  <c r="AJ57" i="1"/>
  <c r="AG7" i="11" s="1"/>
  <c r="AE3" i="11"/>
  <c r="AH57" i="1"/>
  <c r="AE7" i="11" s="1"/>
  <c r="AS3" i="11"/>
  <c r="AV57" i="1"/>
  <c r="AS7" i="11" s="1"/>
  <c r="BE3" i="11"/>
  <c r="BH57" i="1"/>
  <c r="BE7" i="11" s="1"/>
  <c r="BD3" i="11"/>
  <c r="BG57" i="1"/>
  <c r="BD7" i="11" s="1"/>
  <c r="BC3" i="11"/>
  <c r="BF57" i="1"/>
  <c r="BC7" i="11" s="1"/>
  <c r="AI3" i="11"/>
  <c r="AL57" i="1"/>
  <c r="AI7" i="11" s="1"/>
  <c r="AB3" i="11"/>
  <c r="AE57" i="1"/>
  <c r="AB7" i="11" s="1"/>
  <c r="AD3" i="11"/>
  <c r="AG57" i="1"/>
  <c r="AD7" i="11" s="1"/>
  <c r="AP3" i="11"/>
  <c r="AS57" i="1"/>
  <c r="AP7" i="11" s="1"/>
  <c r="AV3" i="11"/>
  <c r="AY57" i="1"/>
  <c r="AV7" i="11" s="1"/>
  <c r="AX3" i="11"/>
  <c r="BA57" i="1"/>
  <c r="AX7" i="11" s="1"/>
  <c r="AO3" i="11"/>
  <c r="AR57" i="1"/>
  <c r="AO7" i="11" s="1"/>
  <c r="AM3" i="11"/>
  <c r="AP57" i="1"/>
  <c r="AM7" i="11" s="1"/>
  <c r="AY3" i="11"/>
  <c r="BB57" i="1"/>
  <c r="AY7" i="11" s="1"/>
  <c r="AR3" i="11"/>
  <c r="AU57" i="1"/>
  <c r="AR7" i="11" s="1"/>
  <c r="AT3" i="11"/>
  <c r="AW57" i="1"/>
  <c r="AT7" i="11" s="1"/>
  <c r="X57" i="1"/>
  <c r="Y57" i="1"/>
  <c r="V7" i="11" s="1"/>
  <c r="F31" i="12"/>
  <c r="F29" i="12"/>
  <c r="F35" i="12"/>
  <c r="F32" i="12"/>
  <c r="F34" i="12"/>
  <c r="F36" i="12"/>
  <c r="F37" i="12"/>
  <c r="F38" i="12"/>
  <c r="C30" i="12"/>
  <c r="B4" i="11"/>
  <c r="F33" i="12"/>
  <c r="B6" i="12"/>
  <c r="E37" i="7"/>
  <c r="AJ7" i="11"/>
  <c r="U7" i="11"/>
  <c r="T7" i="11"/>
  <c r="S7" i="11"/>
  <c r="C7" i="11"/>
  <c r="Q7" i="11"/>
  <c r="Q4" i="11"/>
  <c r="R7" i="11"/>
  <c r="P7" i="11" l="1"/>
  <c r="I7" i="11"/>
  <c r="B8" i="12"/>
  <c r="K7" i="11"/>
  <c r="B9" i="12"/>
  <c r="D7" i="11"/>
  <c r="B5" i="12"/>
  <c r="G7" i="11"/>
  <c r="B10" i="12"/>
  <c r="J7" i="11"/>
  <c r="B4" i="12"/>
  <c r="F7" i="11"/>
  <c r="B7" i="12"/>
  <c r="N7" i="11"/>
  <c r="L7" i="11"/>
  <c r="H7" i="11"/>
  <c r="B11" i="12"/>
  <c r="E7" i="11"/>
  <c r="B2" i="12"/>
  <c r="O7" i="11"/>
  <c r="M7" i="11"/>
  <c r="B3" i="12"/>
  <c r="F30" i="12"/>
  <c r="B7" i="11"/>
</calcChain>
</file>

<file path=xl/sharedStrings.xml><?xml version="1.0" encoding="utf-8"?>
<sst xmlns="http://schemas.openxmlformats.org/spreadsheetml/2006/main" count="328" uniqueCount="97">
  <si>
    <t>NO</t>
  </si>
  <si>
    <t>Id</t>
  </si>
  <si>
    <t>pick_risk</t>
  </si>
  <si>
    <t>pick_ease</t>
  </si>
  <si>
    <t>pick_benefits</t>
  </si>
  <si>
    <t>pick_cost</t>
  </si>
  <si>
    <t>pick_man</t>
  </si>
  <si>
    <t>Categoría</t>
  </si>
  <si>
    <t>Proyectos</t>
  </si>
  <si>
    <t>Descripción</t>
  </si>
  <si>
    <t>Observaciones</t>
  </si>
  <si>
    <t>Proyecto</t>
  </si>
  <si>
    <t>Proyecto 1</t>
  </si>
  <si>
    <t>Proyecto 2</t>
  </si>
  <si>
    <t>Proyecto 3</t>
  </si>
  <si>
    <t>Proyecto 4</t>
  </si>
  <si>
    <t>Proyecto 5</t>
  </si>
  <si>
    <t>Proyecto 6</t>
  </si>
  <si>
    <t>Proyecto 7</t>
  </si>
  <si>
    <t>Proyecto 8</t>
  </si>
  <si>
    <t>Proyecto 9</t>
  </si>
  <si>
    <t>Proyecto 10</t>
  </si>
  <si>
    <t>Puntuación Total</t>
  </si>
  <si>
    <t>Iniciativa</t>
  </si>
  <si>
    <t>Si</t>
  </si>
  <si>
    <t>Bajo</t>
  </si>
  <si>
    <t>Medio</t>
  </si>
  <si>
    <t>Alto</t>
  </si>
  <si>
    <t>Etiqueta</t>
  </si>
  <si>
    <t>Valor</t>
  </si>
  <si>
    <t>Grupo de Evaluación</t>
  </si>
  <si>
    <t>Costo</t>
  </si>
  <si>
    <t>Beneficios</t>
  </si>
  <si>
    <t>Facilidad de Ejecución</t>
  </si>
  <si>
    <t>Fácil</t>
  </si>
  <si>
    <t>Difícil</t>
  </si>
  <si>
    <t>Riesgo</t>
  </si>
  <si>
    <t>Media</t>
  </si>
  <si>
    <t>N/A</t>
  </si>
  <si>
    <t>Importancia:      3 = Más              2 = Media              1= Menos</t>
  </si>
  <si>
    <t>Mandatorio</t>
  </si>
  <si>
    <t>Criterios de Selección</t>
  </si>
  <si>
    <t>Test Mandatorio</t>
  </si>
  <si>
    <t>Suma Mandatorio (Igual a 0 = Positivo;  Mayor a 0 = Negativo)</t>
  </si>
  <si>
    <t>Beneficio</t>
  </si>
  <si>
    <t>Nivel de Riesgo</t>
  </si>
  <si>
    <t xml:space="preserve"> Total Evaluación de Proyectos = (costo+beneficio+ejecución) - riesgo</t>
  </si>
  <si>
    <t>Notas:</t>
  </si>
  <si>
    <t>El proyecto entrega un producto/servicio nuevo o transformado</t>
  </si>
  <si>
    <t>El proyecto está totalmente alineado con la estrategia del negocio</t>
  </si>
  <si>
    <t>El proyecto está totalmente alineado con la estrategia digital</t>
  </si>
  <si>
    <t xml:space="preserve">El proyecto cuenta con el compromiso de la alta dirección </t>
  </si>
  <si>
    <t>Inversión requerida para desarrollar el proyecto</t>
  </si>
  <si>
    <t xml:space="preserve">Nivel de gastos operativos que requerirá el proyecto una vez desarrollado </t>
  </si>
  <si>
    <t>Grado en el que cumple con las expectativas y necesidades de los clientes.</t>
  </si>
  <si>
    <t>Grado en el que mejora la productividad organizacional</t>
  </si>
  <si>
    <t>Grado en el que reduce costos y gastos</t>
  </si>
  <si>
    <t xml:space="preserve">Complejidad en la reingeniería y/o creación de los procesos de negocio </t>
  </si>
  <si>
    <t>Facilidad para asegurar el presupuesto y los recursos para la transformación digital</t>
  </si>
  <si>
    <t>Facilidad para asegurar las competencias y habilidades de los colaboradores</t>
  </si>
  <si>
    <t xml:space="preserve">Respaldar la preparación de la infraestructura y los sistemas (TIC's) </t>
  </si>
  <si>
    <t>Facilidad para trabajar varios proyectos interdependientes a la vez</t>
  </si>
  <si>
    <t>Operacional: Impacto negativo en las operaciones diarias</t>
  </si>
  <si>
    <t>Resultados del proyecto: Consecuencias inciertas y éxito difícil de medir</t>
  </si>
  <si>
    <t>Reputacional: No aceptado por la organización, falla o no cumple con sus KPI's</t>
  </si>
  <si>
    <r>
      <t xml:space="preserve">Si al menos uno de los criterios mandatorios en un proyecto tiene una calificación de </t>
    </r>
    <r>
      <rPr>
        <b/>
        <sz val="10"/>
        <color rgb="FFFF0000"/>
        <rFont val="Arial"/>
        <family val="2"/>
      </rPr>
      <t>NO</t>
    </r>
    <r>
      <rPr>
        <sz val="10"/>
        <color theme="1"/>
        <rFont val="Arial"/>
        <family val="2"/>
      </rPr>
      <t>, debe ser reevaluado o descartado, inclusive si su evaluación (costo+beneficio+ejecución-riesgo) es positivo y esta bien rankeado</t>
    </r>
  </si>
  <si>
    <t>Empresa XYZ</t>
  </si>
  <si>
    <r>
      <rPr>
        <b/>
        <sz val="10"/>
        <color theme="0"/>
        <rFont val="Arial"/>
        <family val="2"/>
      </rPr>
      <t xml:space="preserve">                         Original: Néstor Altuve</t>
    </r>
    <r>
      <rPr>
        <sz val="10"/>
        <color theme="0"/>
        <rFont val="Arial"/>
        <family val="2"/>
      </rPr>
      <t xml:space="preserve">   Version 1.0    </t>
    </r>
    <r>
      <rPr>
        <sz val="6"/>
        <color theme="0"/>
        <rFont val="Arial"/>
        <family val="2"/>
      </rPr>
      <t>fuente: 
dpc.sa.gov.au</t>
    </r>
  </si>
  <si>
    <t>Proyectos de Transformación Digital Herramienta de Priorización</t>
  </si>
  <si>
    <t>Nivel de beneficio para colaborares y grupos de interés</t>
  </si>
  <si>
    <t>Gestión de cambio necesaria para garantizar el compromiso de los colaboradores</t>
  </si>
  <si>
    <t>Financiero: Costo del capital y/o gasto operacional</t>
  </si>
  <si>
    <t>Organizacional: Riesgo para el gobierno y la gestión interna</t>
  </si>
  <si>
    <t>Herramienta Creada por Néstor Altuve -  © 2021 - altuvenestor@gmail.com</t>
  </si>
  <si>
    <t>Instrucciones:</t>
  </si>
  <si>
    <t>-</t>
  </si>
  <si>
    <t>Instrucciones</t>
  </si>
  <si>
    <t>Se puede imprimir y/o PDF de cualquier Hoja</t>
  </si>
  <si>
    <t>fuente: dpc.sa.gov.au</t>
  </si>
  <si>
    <t>Info Proyectos</t>
  </si>
  <si>
    <t>Puntuación Proyectos</t>
  </si>
  <si>
    <t>Ranking Proyectos</t>
  </si>
  <si>
    <t>Gráfico Ranking</t>
  </si>
  <si>
    <t>Gráfico Desgloce</t>
  </si>
  <si>
    <t>Gráfico Priorización</t>
  </si>
  <si>
    <t>Scorecard Proyectos</t>
  </si>
  <si>
    <t>Esta herramienta contiene 8 Hojas:</t>
  </si>
  <si>
    <t>y observaciones</t>
  </si>
  <si>
    <t>En la Hoja #1 colacar proyectos, descripción</t>
  </si>
  <si>
    <t>En la Hoja #2 puntuar los proyectos de acuerdo</t>
  </si>
  <si>
    <t>con los criterios allí indicados</t>
  </si>
  <si>
    <t>Las demás hojas incluye el resultado de la</t>
  </si>
  <si>
    <t>evaluación (cuadros y gráficos)</t>
  </si>
  <si>
    <t>transformación digital</t>
  </si>
  <si>
    <t xml:space="preserve">Se peden incluir hasta 10 proyectos de </t>
  </si>
  <si>
    <t>Herramienta para Priorización de Proyectos de Transformación Digital</t>
  </si>
  <si>
    <t>Niveles de importancia en categorías clave entre sí:                                                                                                                     1 = menos importancia 2 = media importancia 3 = más importancia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</si>
</sst>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_ ;[Red]\-#,##0.0\ "/>
    <numFmt numFmtId="165" formatCode="#,##0.0"/>
  </numFmts>
  <fonts count="41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2"/>
      <color theme="0"/>
      <name val="Arial"/>
      <family val="2"/>
    </font>
    <font>
      <i/>
      <sz val="10"/>
      <color theme="1"/>
      <name val="Arial"/>
      <family val="2"/>
    </font>
    <font>
      <b/>
      <sz val="12"/>
      <color theme="4" tint="-0.499984740745262"/>
      <name val="Arial"/>
      <family val="2"/>
    </font>
    <font>
      <i/>
      <sz val="12"/>
      <color theme="4" tint="-0.499984740745262"/>
      <name val="Arial"/>
      <family val="2"/>
    </font>
    <font>
      <sz val="12"/>
      <color theme="4" tint="-0.499984740745262"/>
      <name val="Arial"/>
      <family val="2"/>
    </font>
    <font>
      <sz val="10"/>
      <color theme="9" tint="-0.499984740745262"/>
      <name val="Arial"/>
      <family val="2"/>
    </font>
    <font>
      <b/>
      <sz val="10"/>
      <color theme="0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4" tint="-0.499984740745262"/>
      <name val="Arial"/>
      <family val="2"/>
    </font>
    <font>
      <b/>
      <sz val="9"/>
      <color theme="0"/>
      <name val="Arial"/>
      <family val="2"/>
    </font>
    <font>
      <b/>
      <sz val="10"/>
      <color theme="4" tint="-0.499984740745262"/>
      <name val="Arial"/>
      <family val="2"/>
    </font>
    <font>
      <sz val="10"/>
      <color theme="4" tint="-0.499984740745262"/>
      <name val="Arial"/>
      <family val="2"/>
    </font>
    <font>
      <i/>
      <sz val="10"/>
      <color theme="4" tint="-0.499984740745262"/>
      <name val="Arial"/>
      <family val="2"/>
    </font>
    <font>
      <b/>
      <sz val="14"/>
      <color theme="0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theme="1"/>
      <name val="Arial"/>
      <family val="2"/>
    </font>
    <font>
      <b/>
      <sz val="16"/>
      <color theme="0"/>
      <name val="Arial"/>
      <family val="2"/>
    </font>
    <font>
      <sz val="6"/>
      <color theme="0"/>
      <name val="Arial"/>
      <family val="2"/>
    </font>
    <font>
      <b/>
      <sz val="14"/>
      <color theme="0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9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9" fillId="0" borderId="7" applyNumberFormat="0" applyFill="0" applyAlignment="0" applyProtection="0"/>
    <xf numFmtId="43" fontId="28" fillId="0" borderId="0" applyFont="0" applyFill="0" applyBorder="0" applyAlignment="0" applyProtection="0"/>
  </cellStyleXfs>
  <cellXfs count="233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top"/>
    </xf>
    <xf numFmtId="0" fontId="5" fillId="7" borderId="0" xfId="0" applyFont="1" applyFill="1" applyAlignment="1">
      <alignment horizont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7" fillId="4" borderId="6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0" xfId="0" applyFont="1"/>
    <xf numFmtId="0" fontId="0" fillId="0" borderId="0" xfId="0" applyFont="1" applyFill="1" applyAlignment="1">
      <alignment vertical="top"/>
    </xf>
    <xf numFmtId="0" fontId="18" fillId="0" borderId="0" xfId="0" applyFont="1"/>
    <xf numFmtId="0" fontId="18" fillId="0" borderId="0" xfId="0" applyFont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0" xfId="0" applyAlignment="1">
      <alignment horizontal="left" wrapText="1"/>
    </xf>
    <xf numFmtId="0" fontId="0" fillId="0" borderId="0" xfId="0" applyFont="1"/>
    <xf numFmtId="0" fontId="2" fillId="8" borderId="0" xfId="0" applyFont="1" applyFill="1" applyBorder="1"/>
    <xf numFmtId="0" fontId="9" fillId="8" borderId="4" xfId="0" applyFont="1" applyFill="1" applyBorder="1" applyAlignment="1">
      <alignment horizontal="center" vertical="center" wrapText="1"/>
    </xf>
    <xf numFmtId="17" fontId="2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19" fillId="0" borderId="7" xfId="1" applyFill="1" applyAlignment="1">
      <alignment vertical="top"/>
    </xf>
    <xf numFmtId="0" fontId="0" fillId="0" borderId="0" xfId="0" applyFill="1" applyAlignment="1">
      <alignment vertical="top"/>
    </xf>
    <xf numFmtId="0" fontId="17" fillId="0" borderId="0" xfId="0" applyFont="1" applyFill="1" applyAlignment="1">
      <alignment vertical="top"/>
    </xf>
    <xf numFmtId="0" fontId="0" fillId="0" borderId="0" xfId="0" applyFill="1" applyAlignment="1">
      <alignment vertical="top" wrapText="1"/>
    </xf>
    <xf numFmtId="0" fontId="17" fillId="0" borderId="0" xfId="0" applyFont="1" applyFill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/>
    <xf numFmtId="0" fontId="16" fillId="0" borderId="1" xfId="0" applyFont="1" applyBorder="1" applyAlignment="1">
      <alignment horizontal="left" vertical="center" wrapText="1"/>
    </xf>
    <xf numFmtId="0" fontId="20" fillId="0" borderId="0" xfId="0" applyFont="1"/>
    <xf numFmtId="0" fontId="24" fillId="9" borderId="1" xfId="0" applyFont="1" applyFill="1" applyBorder="1" applyAlignment="1">
      <alignment horizontal="center" vertical="center" wrapText="1"/>
    </xf>
    <xf numFmtId="0" fontId="24" fillId="8" borderId="4" xfId="0" applyFont="1" applyFill="1" applyBorder="1" applyAlignment="1">
      <alignment horizontal="center" vertical="center" wrapText="1"/>
    </xf>
    <xf numFmtId="0" fontId="5" fillId="1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0" fontId="1" fillId="8" borderId="0" xfId="0" applyFont="1" applyFill="1" applyAlignment="1">
      <alignment horizontal="center"/>
    </xf>
    <xf numFmtId="0" fontId="30" fillId="0" borderId="0" xfId="0" applyFont="1" applyAlignment="1">
      <alignment horizontal="center"/>
    </xf>
    <xf numFmtId="0" fontId="0" fillId="0" borderId="0" xfId="0" applyAlignment="1">
      <alignment horizontal="right"/>
    </xf>
    <xf numFmtId="43" fontId="0" fillId="0" borderId="0" xfId="2" applyFont="1"/>
    <xf numFmtId="0" fontId="14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2" fillId="10" borderId="9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9" fillId="9" borderId="9" xfId="0" applyFont="1" applyFill="1" applyBorder="1" applyAlignment="1">
      <alignment horizontal="center" vertical="center" wrapText="1"/>
    </xf>
    <xf numFmtId="0" fontId="16" fillId="0" borderId="8" xfId="0" applyFont="1" applyBorder="1"/>
    <xf numFmtId="0" fontId="2" fillId="0" borderId="8" xfId="0" applyFont="1" applyBorder="1" applyAlignment="1">
      <alignment vertical="top"/>
    </xf>
    <xf numFmtId="0" fontId="2" fillId="0" borderId="8" xfId="0" applyFont="1" applyBorder="1"/>
    <xf numFmtId="0" fontId="7" fillId="4" borderId="10" xfId="0" applyFont="1" applyFill="1" applyBorder="1" applyAlignment="1">
      <alignment horizontal="center" vertical="center" wrapText="1"/>
    </xf>
    <xf numFmtId="43" fontId="0" fillId="0" borderId="0" xfId="2" applyFont="1" applyAlignment="1">
      <alignment horizontal="center"/>
    </xf>
    <xf numFmtId="0" fontId="14" fillId="2" borderId="12" xfId="0" applyFont="1" applyFill="1" applyBorder="1" applyAlignment="1">
      <alignment horizontal="center" vertical="center" wrapText="1"/>
    </xf>
    <xf numFmtId="0" fontId="24" fillId="9" borderId="12" xfId="0" applyFont="1" applyFill="1" applyBorder="1" applyAlignment="1">
      <alignment horizontal="center" vertical="center" wrapText="1"/>
    </xf>
    <xf numFmtId="17" fontId="26" fillId="8" borderId="1" xfId="0" applyNumberFormat="1" applyFont="1" applyFill="1" applyBorder="1" applyAlignment="1">
      <alignment horizontal="right" vertical="center" wrapText="1" indent="1"/>
    </xf>
    <xf numFmtId="17" fontId="24" fillId="8" borderId="1" xfId="0" applyNumberFormat="1" applyFont="1" applyFill="1" applyBorder="1" applyAlignment="1">
      <alignment horizontal="right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13" borderId="4" xfId="0" applyFont="1" applyFill="1" applyBorder="1" applyAlignment="1">
      <alignment horizontal="center" vertical="center" wrapText="1"/>
    </xf>
    <xf numFmtId="0" fontId="2" fillId="13" borderId="12" xfId="0" applyFont="1" applyFill="1" applyBorder="1" applyAlignment="1">
      <alignment horizontal="center" vertical="center" wrapText="1"/>
    </xf>
    <xf numFmtId="164" fontId="24" fillId="9" borderId="12" xfId="2" applyNumberFormat="1" applyFont="1" applyFill="1" applyBorder="1" applyAlignment="1">
      <alignment horizontal="center" vertical="center" wrapText="1"/>
    </xf>
    <xf numFmtId="164" fontId="24" fillId="8" borderId="4" xfId="2" applyNumberFormat="1" applyFont="1" applyFill="1" applyBorder="1" applyAlignment="1">
      <alignment horizontal="center" vertical="center" wrapText="1"/>
    </xf>
    <xf numFmtId="164" fontId="13" fillId="4" borderId="6" xfId="2" applyNumberFormat="1" applyFont="1" applyFill="1" applyBorder="1" applyAlignment="1">
      <alignment horizontal="center" vertical="center" wrapText="1"/>
    </xf>
    <xf numFmtId="164" fontId="2" fillId="0" borderId="1" xfId="2" applyNumberFormat="1" applyFont="1" applyBorder="1" applyAlignment="1">
      <alignment horizontal="center" vertical="center" wrapText="1"/>
    </xf>
    <xf numFmtId="164" fontId="9" fillId="9" borderId="1" xfId="2" applyNumberFormat="1" applyFont="1" applyFill="1" applyBorder="1" applyAlignment="1">
      <alignment horizontal="center" vertical="center" wrapText="1"/>
    </xf>
    <xf numFmtId="164" fontId="9" fillId="8" borderId="4" xfId="2" applyNumberFormat="1" applyFont="1" applyFill="1" applyBorder="1" applyAlignment="1">
      <alignment horizontal="center" vertical="center" wrapText="1"/>
    </xf>
    <xf numFmtId="164" fontId="7" fillId="4" borderId="6" xfId="2" applyNumberFormat="1" applyFont="1" applyFill="1" applyBorder="1" applyAlignment="1">
      <alignment horizontal="center" vertical="center" wrapText="1"/>
    </xf>
    <xf numFmtId="0" fontId="9" fillId="9" borderId="12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9" fillId="8" borderId="12" xfId="0" applyFont="1" applyFill="1" applyBorder="1" applyAlignment="1">
      <alignment horizontal="center" vertical="center" wrapText="1"/>
    </xf>
    <xf numFmtId="164" fontId="9" fillId="8" borderId="12" xfId="2" applyNumberFormat="1" applyFont="1" applyFill="1" applyBorder="1" applyAlignment="1">
      <alignment horizontal="center" vertical="center" wrapText="1"/>
    </xf>
    <xf numFmtId="164" fontId="7" fillId="4" borderId="13" xfId="2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2" fillId="10" borderId="12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5" fillId="7" borderId="0" xfId="0" applyFont="1" applyFill="1" applyBorder="1" applyAlignment="1">
      <alignment horizontal="center" wrapText="1"/>
    </xf>
    <xf numFmtId="0" fontId="5" fillId="7" borderId="14" xfId="0" applyFont="1" applyFill="1" applyBorder="1" applyAlignment="1">
      <alignment horizontal="center" wrapText="1"/>
    </xf>
    <xf numFmtId="0" fontId="7" fillId="3" borderId="0" xfId="0" applyFont="1" applyFill="1" applyBorder="1" applyAlignment="1">
      <alignment wrapText="1"/>
    </xf>
    <xf numFmtId="0" fontId="7" fillId="5" borderId="0" xfId="0" applyFont="1" applyFill="1" applyBorder="1" applyAlignment="1">
      <alignment wrapText="1"/>
    </xf>
    <xf numFmtId="0" fontId="5" fillId="5" borderId="0" xfId="0" applyFont="1" applyFill="1" applyBorder="1" applyAlignment="1">
      <alignment horizontal="center" wrapText="1"/>
    </xf>
    <xf numFmtId="0" fontId="5" fillId="5" borderId="14" xfId="0" applyFont="1" applyFill="1" applyBorder="1" applyAlignment="1">
      <alignment horizontal="center" wrapText="1"/>
    </xf>
    <xf numFmtId="0" fontId="7" fillId="6" borderId="0" xfId="0" applyFont="1" applyFill="1" applyBorder="1" applyAlignment="1">
      <alignment horizontal="left" wrapText="1"/>
    </xf>
    <xf numFmtId="0" fontId="5" fillId="6" borderId="0" xfId="0" applyFont="1" applyFill="1" applyBorder="1" applyAlignment="1">
      <alignment horizontal="center" wrapText="1"/>
    </xf>
    <xf numFmtId="0" fontId="5" fillId="6" borderId="14" xfId="0" applyFont="1" applyFill="1" applyBorder="1" applyAlignment="1">
      <alignment horizontal="center" wrapText="1"/>
    </xf>
    <xf numFmtId="0" fontId="5" fillId="0" borderId="8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4" fillId="8" borderId="12" xfId="0" applyFont="1" applyFill="1" applyBorder="1" applyAlignment="1">
      <alignment horizontal="center" vertical="center" wrapText="1"/>
    </xf>
    <xf numFmtId="164" fontId="24" fillId="8" borderId="12" xfId="2" applyNumberFormat="1" applyFont="1" applyFill="1" applyBorder="1" applyAlignment="1">
      <alignment horizontal="center" vertical="center" wrapText="1"/>
    </xf>
    <xf numFmtId="164" fontId="13" fillId="4" borderId="13" xfId="2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3" fillId="7" borderId="8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3" fillId="5" borderId="8" xfId="0" applyFont="1" applyFill="1" applyBorder="1" applyAlignment="1">
      <alignment horizontal="left" vertical="center" wrapText="1"/>
    </xf>
    <xf numFmtId="0" fontId="13" fillId="6" borderId="8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64" fontId="9" fillId="9" borderId="12" xfId="2" applyNumberFormat="1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17" fontId="10" fillId="8" borderId="1" xfId="0" applyNumberFormat="1" applyFont="1" applyFill="1" applyBorder="1" applyAlignment="1">
      <alignment horizontal="right" vertical="center" wrapText="1" indent="1"/>
    </xf>
    <xf numFmtId="17" fontId="9" fillId="8" borderId="1" xfId="0" applyNumberFormat="1" applyFont="1" applyFill="1" applyBorder="1" applyAlignment="1">
      <alignment horizontal="right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5" fillId="12" borderId="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5" fontId="0" fillId="0" borderId="0" xfId="2" applyNumberFormat="1" applyFont="1"/>
    <xf numFmtId="0" fontId="19" fillId="0" borderId="7" xfId="1" applyFill="1" applyAlignment="1">
      <alignment horizontal="center" vertical="top"/>
    </xf>
    <xf numFmtId="0" fontId="0" fillId="0" borderId="0" xfId="0" applyFill="1" applyAlignment="1">
      <alignment horizontal="center" vertical="top"/>
    </xf>
    <xf numFmtId="0" fontId="13" fillId="12" borderId="0" xfId="0" applyFont="1" applyFill="1" applyAlignment="1">
      <alignment wrapText="1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1" fillId="11" borderId="0" xfId="0" applyFont="1" applyFill="1" applyAlignment="1" applyProtection="1">
      <alignment horizontal="center" vertical="center"/>
      <protection locked="0"/>
    </xf>
    <xf numFmtId="0" fontId="21" fillId="11" borderId="0" xfId="0" applyFont="1" applyFill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32" fillId="2" borderId="1" xfId="0" applyFont="1" applyFill="1" applyBorder="1" applyAlignment="1" applyProtection="1">
      <alignment horizontal="center" vertical="center"/>
      <protection locked="0"/>
    </xf>
    <xf numFmtId="17" fontId="32" fillId="2" borderId="1" xfId="0" applyNumberFormat="1" applyFont="1" applyFill="1" applyBorder="1" applyAlignment="1" applyProtection="1">
      <alignment horizontal="center" vertical="center" wrapText="1"/>
      <protection locked="0"/>
    </xf>
    <xf numFmtId="17" fontId="32" fillId="2" borderId="1" xfId="0" applyNumberFormat="1" applyFont="1" applyFill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 wrapText="1"/>
      <protection locked="0"/>
    </xf>
    <xf numFmtId="0" fontId="22" fillId="9" borderId="1" xfId="0" applyFont="1" applyFill="1" applyBorder="1" applyAlignment="1" applyProtection="1">
      <alignment horizontal="center" vertical="center" wrapText="1"/>
      <protection locked="0"/>
    </xf>
    <xf numFmtId="0" fontId="23" fillId="11" borderId="6" xfId="0" applyFont="1" applyFill="1" applyBorder="1" applyAlignment="1" applyProtection="1">
      <alignment horizontal="center" vertical="center" wrapText="1"/>
      <protection locked="0"/>
    </xf>
    <xf numFmtId="0" fontId="33" fillId="12" borderId="9" xfId="0" applyFont="1" applyFill="1" applyBorder="1" applyAlignment="1">
      <alignment horizontal="center" vertical="center" wrapText="1"/>
    </xf>
    <xf numFmtId="164" fontId="13" fillId="4" borderId="11" xfId="2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0" fontId="17" fillId="0" borderId="1" xfId="0" applyFont="1" applyFill="1" applyBorder="1" applyAlignment="1" applyProtection="1">
      <alignment vertical="center"/>
      <protection locked="0"/>
    </xf>
    <xf numFmtId="0" fontId="0" fillId="0" borderId="22" xfId="0" applyBorder="1"/>
    <xf numFmtId="0" fontId="0" fillId="0" borderId="3" xfId="0" applyBorder="1"/>
    <xf numFmtId="0" fontId="37" fillId="0" borderId="0" xfId="0" applyFont="1"/>
    <xf numFmtId="0" fontId="38" fillId="0" borderId="22" xfId="0" applyFont="1" applyBorder="1"/>
    <xf numFmtId="0" fontId="37" fillId="0" borderId="3" xfId="0" applyFont="1" applyBorder="1"/>
    <xf numFmtId="0" fontId="37" fillId="0" borderId="22" xfId="0" applyFont="1" applyBorder="1"/>
    <xf numFmtId="0" fontId="38" fillId="0" borderId="0" xfId="0" quotePrefix="1" applyFont="1" applyAlignment="1">
      <alignment horizontal="right"/>
    </xf>
    <xf numFmtId="0" fontId="37" fillId="0" borderId="22" xfId="0" applyFont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19" fillId="0" borderId="1" xfId="1" applyFill="1" applyBorder="1" applyAlignment="1">
      <alignment horizontal="center" vertical="center"/>
    </xf>
    <xf numFmtId="0" fontId="19" fillId="0" borderId="1" xfId="1" applyFill="1" applyBorder="1" applyAlignment="1">
      <alignment horizontal="center" vertical="center" wrapText="1"/>
    </xf>
    <xf numFmtId="0" fontId="37" fillId="14" borderId="1" xfId="0" applyFont="1" applyFill="1" applyBorder="1" applyAlignment="1">
      <alignment vertical="center"/>
    </xf>
    <xf numFmtId="0" fontId="39" fillId="15" borderId="1" xfId="0" applyFont="1" applyFill="1" applyBorder="1" applyAlignment="1">
      <alignment vertical="center"/>
    </xf>
    <xf numFmtId="0" fontId="37" fillId="8" borderId="1" xfId="0" applyFont="1" applyFill="1" applyBorder="1" applyAlignment="1">
      <alignment vertical="center"/>
    </xf>
    <xf numFmtId="0" fontId="40" fillId="0" borderId="19" xfId="0" applyFont="1" applyBorder="1" applyAlignment="1">
      <alignment horizontal="center" vertical="center"/>
    </xf>
    <xf numFmtId="0" fontId="40" fillId="0" borderId="2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35" fillId="12" borderId="22" xfId="0" applyFont="1" applyFill="1" applyBorder="1" applyAlignment="1">
      <alignment horizontal="center" vertical="center"/>
    </xf>
    <xf numFmtId="0" fontId="35" fillId="12" borderId="0" xfId="0" applyFont="1" applyFill="1" applyAlignment="1">
      <alignment horizontal="center" vertical="center"/>
    </xf>
    <xf numFmtId="0" fontId="35" fillId="12" borderId="3" xfId="0" applyFont="1" applyFill="1" applyBorder="1" applyAlignment="1">
      <alignment horizontal="center" vertical="center"/>
    </xf>
    <xf numFmtId="0" fontId="36" fillId="0" borderId="22" xfId="0" applyFont="1" applyBorder="1" applyAlignment="1">
      <alignment horizontal="center" wrapText="1"/>
    </xf>
    <xf numFmtId="0" fontId="36" fillId="0" borderId="0" xfId="0" applyFont="1" applyAlignment="1">
      <alignment horizontal="center"/>
    </xf>
    <xf numFmtId="0" fontId="36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17" fontId="24" fillId="9" borderId="1" xfId="0" applyNumberFormat="1" applyFont="1" applyFill="1" applyBorder="1" applyAlignment="1">
      <alignment horizontal="right" vertical="center"/>
    </xf>
    <xf numFmtId="17" fontId="24" fillId="9" borderId="1" xfId="0" applyNumberFormat="1" applyFont="1" applyFill="1" applyBorder="1" applyAlignment="1">
      <alignment horizontal="right" vertical="center" wrapText="1"/>
    </xf>
    <xf numFmtId="0" fontId="13" fillId="4" borderId="9" xfId="0" applyFont="1" applyFill="1" applyBorder="1" applyAlignment="1">
      <alignment horizontal="right" vertical="center" wrapText="1"/>
    </xf>
    <xf numFmtId="0" fontId="13" fillId="4" borderId="4" xfId="0" applyFont="1" applyFill="1" applyBorder="1" applyAlignment="1">
      <alignment horizontal="right" vertical="center" wrapText="1"/>
    </xf>
    <xf numFmtId="0" fontId="13" fillId="4" borderId="11" xfId="0" applyFont="1" applyFill="1" applyBorder="1" applyAlignment="1">
      <alignment horizontal="right" vertical="center" wrapText="1"/>
    </xf>
    <xf numFmtId="0" fontId="7" fillId="6" borderId="9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horizontal="left" vertical="center" wrapText="1"/>
    </xf>
    <xf numFmtId="0" fontId="7" fillId="6" borderId="12" xfId="0" applyFont="1" applyFill="1" applyBorder="1" applyAlignment="1">
      <alignment horizontal="left" vertical="center" wrapText="1"/>
    </xf>
    <xf numFmtId="0" fontId="27" fillId="13" borderId="4" xfId="0" applyFont="1" applyFill="1" applyBorder="1" applyAlignment="1" applyProtection="1">
      <alignment horizontal="center" vertical="center" wrapText="1"/>
      <protection locked="0"/>
    </xf>
    <xf numFmtId="0" fontId="27" fillId="13" borderId="12" xfId="0" applyFont="1" applyFill="1" applyBorder="1" applyAlignment="1" applyProtection="1">
      <alignment horizontal="center" vertical="center" wrapText="1"/>
      <protection locked="0"/>
    </xf>
    <xf numFmtId="0" fontId="7" fillId="10" borderId="9" xfId="0" applyFont="1" applyFill="1" applyBorder="1" applyAlignment="1">
      <alignment horizontal="left" vertical="center" wrapText="1"/>
    </xf>
    <xf numFmtId="0" fontId="7" fillId="10" borderId="4" xfId="0" applyFont="1" applyFill="1" applyBorder="1" applyAlignment="1">
      <alignment horizontal="left" vertical="center" wrapText="1"/>
    </xf>
    <xf numFmtId="0" fontId="7" fillId="10" borderId="12" xfId="0" applyFont="1" applyFill="1" applyBorder="1" applyAlignment="1">
      <alignment horizontal="left" vertical="center" wrapText="1"/>
    </xf>
    <xf numFmtId="0" fontId="7" fillId="7" borderId="9" xfId="0" applyFont="1" applyFill="1" applyBorder="1" applyAlignment="1">
      <alignment horizontal="left" vertical="center" wrapText="1"/>
    </xf>
    <xf numFmtId="0" fontId="7" fillId="7" borderId="4" xfId="0" applyFont="1" applyFill="1" applyBorder="1" applyAlignment="1">
      <alignment horizontal="left" vertical="center" wrapText="1"/>
    </xf>
    <xf numFmtId="0" fontId="7" fillId="7" borderId="12" xfId="0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12" xfId="0" applyFont="1" applyFill="1" applyBorder="1" applyAlignment="1">
      <alignment horizontal="left" vertical="center" wrapText="1"/>
    </xf>
    <xf numFmtId="0" fontId="7" fillId="5" borderId="9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5" borderId="12" xfId="0" applyFont="1" applyFill="1" applyBorder="1" applyAlignment="1">
      <alignment horizontal="left" vertical="center" wrapText="1"/>
    </xf>
    <xf numFmtId="17" fontId="9" fillId="9" borderId="1" xfId="0" applyNumberFormat="1" applyFont="1" applyFill="1" applyBorder="1" applyAlignment="1">
      <alignment horizontal="right" vertical="center" wrapText="1"/>
    </xf>
    <xf numFmtId="0" fontId="7" fillId="4" borderId="9" xfId="0" applyFont="1" applyFill="1" applyBorder="1" applyAlignment="1">
      <alignment horizontal="right" vertical="center" wrapText="1"/>
    </xf>
    <xf numFmtId="0" fontId="7" fillId="4" borderId="4" xfId="0" applyFont="1" applyFill="1" applyBorder="1" applyAlignment="1">
      <alignment horizontal="right" vertical="center" wrapText="1"/>
    </xf>
    <xf numFmtId="0" fontId="7" fillId="4" borderId="11" xfId="0" applyFont="1" applyFill="1" applyBorder="1" applyAlignment="1">
      <alignment horizontal="right" vertical="center" wrapText="1"/>
    </xf>
  </cellXfs>
  <cellStyles count="3">
    <cellStyle name="Encabezado 1" xfId="1" builtinId="16"/>
    <cellStyle name="Millares" xfId="2" builtinId="3"/>
    <cellStyle name="Normal" xfId="0" builtinId="0"/>
  </cellStyles>
  <dxfs count="27"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b/>
        <i val="0"/>
        <color rgb="FF9C0006"/>
      </font>
    </dxf>
    <dxf>
      <font>
        <color theme="0" tint="-0.499984740745262"/>
      </font>
    </dxf>
  </dxfs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3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2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6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protection>
    <c:chartObject val="0"/>
    <c:data val="0"/>
    <c:formatting val="0"/>
    <c:selection val="0"/>
    <c:userInterface val="0"/>
  </c:protection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accent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0" baseline="0">
                <a:solidFill>
                  <a:schemeClr val="accent1">
                    <a:lumMod val="50000"/>
                  </a:schemeClr>
                </a:solidFill>
                <a:latin typeface="Arial" panose="020B0604020202020204" pitchFamily="34" charset="0"/>
                <a:cs typeface="Arial" panose="020B0604020202020204" pitchFamily="34" charset="0"/>
              </a:rPr>
              <a:t>Proyectos Rankeados por Puntuación Total</a:t>
            </a:r>
            <a:endParaRPr lang="en-US" b="0">
              <a:solidFill>
                <a:schemeClr val="accent1">
                  <a:lumMod val="50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9349406101658509"/>
          <c:y val="1.36193937948566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accent1">
                  <a:lumMod val="50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20888198118921636"/>
          <c:y val="9.8649311002136669E-2"/>
          <c:w val="0.77068260516782283"/>
          <c:h val="0.8446679250213219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'Ranking Proyectos'!$A$2:$A$11</c:f>
              <c:strCache>
                <c:ptCount val="10"/>
                <c:pt idx="0">
                  <c:v>Proyecto 4</c:v>
                </c:pt>
                <c:pt idx="1">
                  <c:v>Proyecto 1</c:v>
                </c:pt>
                <c:pt idx="2">
                  <c:v>Proyecto 9</c:v>
                </c:pt>
                <c:pt idx="3">
                  <c:v>Proyecto 3</c:v>
                </c:pt>
                <c:pt idx="4">
                  <c:v>Proyecto 2</c:v>
                </c:pt>
                <c:pt idx="5">
                  <c:v>Proyecto 5</c:v>
                </c:pt>
                <c:pt idx="6">
                  <c:v>Proyecto 8</c:v>
                </c:pt>
                <c:pt idx="7">
                  <c:v>Proyecto 10</c:v>
                </c:pt>
                <c:pt idx="8">
                  <c:v>Proyecto 6</c:v>
                </c:pt>
                <c:pt idx="9">
                  <c:v>Proyecto 7</c:v>
                </c:pt>
              </c:strCache>
            </c:strRef>
          </c:cat>
          <c:val>
            <c:numRef>
              <c:f>'Ranking Proyectos'!$B$2:$B$11</c:f>
              <c:numCache>
                <c:formatCode>General</c:formatCode>
                <c:ptCount val="10"/>
                <c:pt idx="0">
                  <c:v>18.5</c:v>
                </c:pt>
                <c:pt idx="1">
                  <c:v>16</c:v>
                </c:pt>
                <c:pt idx="2">
                  <c:v>13</c:v>
                </c:pt>
                <c:pt idx="3">
                  <c:v>11.5</c:v>
                </c:pt>
                <c:pt idx="4">
                  <c:v>8</c:v>
                </c:pt>
                <c:pt idx="5">
                  <c:v>5.5</c:v>
                </c:pt>
                <c:pt idx="6">
                  <c:v>5</c:v>
                </c:pt>
                <c:pt idx="7">
                  <c:v>-3.5</c:v>
                </c:pt>
                <c:pt idx="8">
                  <c:v>-4</c:v>
                </c:pt>
                <c:pt idx="9">
                  <c:v>-20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22-4891-B733-908CDC9AAD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504634528"/>
        <c:axId val="504627080"/>
      </c:barChart>
      <c:catAx>
        <c:axId val="50463452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04627080"/>
        <c:crosses val="autoZero"/>
        <c:auto val="1"/>
        <c:lblAlgn val="ctr"/>
        <c:lblOffset val="100"/>
        <c:noMultiLvlLbl val="0"/>
      </c:catAx>
      <c:valAx>
        <c:axId val="504627080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04634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rotection>
    <c:chartObject val="0"/>
    <c:data val="0"/>
    <c:formatting val="0"/>
    <c:selection val="0"/>
    <c:userInterface val="0"/>
  </c:protection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b="1">
                <a:solidFill>
                  <a:srgbClr val="002060"/>
                </a:solidFill>
              </a:rPr>
              <a:t>Desglose</a:t>
            </a:r>
            <a:r>
              <a:rPr lang="en-US" b="1" baseline="0">
                <a:solidFill>
                  <a:srgbClr val="002060"/>
                </a:solidFill>
              </a:rPr>
              <a:t> de Puntuaciones por Proyecto</a:t>
            </a:r>
            <a:endParaRPr lang="en-US" b="1">
              <a:solidFill>
                <a:srgbClr val="002060"/>
              </a:solidFill>
            </a:endParaRPr>
          </a:p>
        </c:rich>
      </c:tx>
      <c:layout>
        <c:manualLayout>
          <c:xMode val="edge"/>
          <c:yMode val="edge"/>
          <c:x val="0.26209225728369506"/>
          <c:y val="2.7094749485573112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3.7787606523995584E-2"/>
          <c:y val="9.5175201281076927E-2"/>
          <c:w val="0.94373219090686711"/>
          <c:h val="0.81458553082126184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'Ranking Proyectos'!$B$28</c:f>
              <c:strCache>
                <c:ptCount val="1"/>
                <c:pt idx="0">
                  <c:v>Costo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'Ranking Proyectos'!$A$29:$A$38</c:f>
              <c:strCache>
                <c:ptCount val="10"/>
                <c:pt idx="0">
                  <c:v>Proyecto 4</c:v>
                </c:pt>
                <c:pt idx="1">
                  <c:v>Proyecto 1</c:v>
                </c:pt>
                <c:pt idx="2">
                  <c:v>Proyecto 9</c:v>
                </c:pt>
                <c:pt idx="3">
                  <c:v>Proyecto 3</c:v>
                </c:pt>
                <c:pt idx="4">
                  <c:v>Proyecto 2</c:v>
                </c:pt>
                <c:pt idx="5">
                  <c:v>Proyecto 5</c:v>
                </c:pt>
                <c:pt idx="6">
                  <c:v>Proyecto 8</c:v>
                </c:pt>
                <c:pt idx="7">
                  <c:v>Proyecto 10</c:v>
                </c:pt>
                <c:pt idx="8">
                  <c:v>Proyecto 6</c:v>
                </c:pt>
                <c:pt idx="9">
                  <c:v>Proyecto 7</c:v>
                </c:pt>
              </c:strCache>
            </c:strRef>
          </c:cat>
          <c:val>
            <c:numRef>
              <c:f>'Ranking Proyectos'!$B$29:$B$38</c:f>
              <c:numCache>
                <c:formatCode>General</c:formatCode>
                <c:ptCount val="10"/>
                <c:pt idx="0">
                  <c:v>1.5</c:v>
                </c:pt>
                <c:pt idx="1">
                  <c:v>1.5</c:v>
                </c:pt>
                <c:pt idx="2">
                  <c:v>1.5</c:v>
                </c:pt>
                <c:pt idx="3">
                  <c:v>1.5</c:v>
                </c:pt>
                <c:pt idx="4">
                  <c:v>-1.5</c:v>
                </c:pt>
                <c:pt idx="5">
                  <c:v>0</c:v>
                </c:pt>
                <c:pt idx="6">
                  <c:v>0</c:v>
                </c:pt>
                <c:pt idx="7">
                  <c:v>1.5</c:v>
                </c:pt>
                <c:pt idx="8">
                  <c:v>-1.5</c:v>
                </c:pt>
                <c:pt idx="9">
                  <c:v>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EC-4F64-A6E4-1DFD346DFB6A}"/>
            </c:ext>
          </c:extLst>
        </c:ser>
        <c:ser>
          <c:idx val="1"/>
          <c:order val="1"/>
          <c:tx>
            <c:strRef>
              <c:f>'Ranking Proyectos'!$C$28</c:f>
              <c:strCache>
                <c:ptCount val="1"/>
                <c:pt idx="0">
                  <c:v>Beneficio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'Ranking Proyectos'!$A$29:$A$38</c:f>
              <c:strCache>
                <c:ptCount val="10"/>
                <c:pt idx="0">
                  <c:v>Proyecto 4</c:v>
                </c:pt>
                <c:pt idx="1">
                  <c:v>Proyecto 1</c:v>
                </c:pt>
                <c:pt idx="2">
                  <c:v>Proyecto 9</c:v>
                </c:pt>
                <c:pt idx="3">
                  <c:v>Proyecto 3</c:v>
                </c:pt>
                <c:pt idx="4">
                  <c:v>Proyecto 2</c:v>
                </c:pt>
                <c:pt idx="5">
                  <c:v>Proyecto 5</c:v>
                </c:pt>
                <c:pt idx="6">
                  <c:v>Proyecto 8</c:v>
                </c:pt>
                <c:pt idx="7">
                  <c:v>Proyecto 10</c:v>
                </c:pt>
                <c:pt idx="8">
                  <c:v>Proyecto 6</c:v>
                </c:pt>
                <c:pt idx="9">
                  <c:v>Proyecto 7</c:v>
                </c:pt>
              </c:strCache>
            </c:strRef>
          </c:cat>
          <c:val>
            <c:numRef>
              <c:f>'Ranking Proyectos'!$C$29:$C$38</c:f>
              <c:numCache>
                <c:formatCode>General</c:formatCode>
                <c:ptCount val="10"/>
                <c:pt idx="0">
                  <c:v>7.5</c:v>
                </c:pt>
                <c:pt idx="1">
                  <c:v>13.5</c:v>
                </c:pt>
                <c:pt idx="2">
                  <c:v>7.5</c:v>
                </c:pt>
                <c:pt idx="3">
                  <c:v>7.5</c:v>
                </c:pt>
                <c:pt idx="4">
                  <c:v>13.5</c:v>
                </c:pt>
                <c:pt idx="5">
                  <c:v>4.5</c:v>
                </c:pt>
                <c:pt idx="6">
                  <c:v>-6</c:v>
                </c:pt>
                <c:pt idx="7">
                  <c:v>4.5</c:v>
                </c:pt>
                <c:pt idx="8">
                  <c:v>13.5</c:v>
                </c:pt>
                <c:pt idx="9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EC-4F64-A6E4-1DFD346DFB6A}"/>
            </c:ext>
          </c:extLst>
        </c:ser>
        <c:ser>
          <c:idx val="2"/>
          <c:order val="2"/>
          <c:tx>
            <c:strRef>
              <c:f>'Ranking Proyectos'!$D$28</c:f>
              <c:strCache>
                <c:ptCount val="1"/>
                <c:pt idx="0">
                  <c:v>Facilidad de Ejecución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'Ranking Proyectos'!$A$29:$A$38</c:f>
              <c:strCache>
                <c:ptCount val="10"/>
                <c:pt idx="0">
                  <c:v>Proyecto 4</c:v>
                </c:pt>
                <c:pt idx="1">
                  <c:v>Proyecto 1</c:v>
                </c:pt>
                <c:pt idx="2">
                  <c:v>Proyecto 9</c:v>
                </c:pt>
                <c:pt idx="3">
                  <c:v>Proyecto 3</c:v>
                </c:pt>
                <c:pt idx="4">
                  <c:v>Proyecto 2</c:v>
                </c:pt>
                <c:pt idx="5">
                  <c:v>Proyecto 5</c:v>
                </c:pt>
                <c:pt idx="6">
                  <c:v>Proyecto 8</c:v>
                </c:pt>
                <c:pt idx="7">
                  <c:v>Proyecto 10</c:v>
                </c:pt>
                <c:pt idx="8">
                  <c:v>Proyecto 6</c:v>
                </c:pt>
                <c:pt idx="9">
                  <c:v>Proyecto 7</c:v>
                </c:pt>
              </c:strCache>
            </c:strRef>
          </c:cat>
          <c:val>
            <c:numRef>
              <c:f>'Ranking Proyectos'!$D$29:$D$38</c:f>
              <c:numCache>
                <c:formatCode>General</c:formatCode>
                <c:ptCount val="10"/>
                <c:pt idx="0">
                  <c:v>16.5</c:v>
                </c:pt>
                <c:pt idx="1">
                  <c:v>10.5</c:v>
                </c:pt>
                <c:pt idx="2">
                  <c:v>10.5</c:v>
                </c:pt>
                <c:pt idx="3">
                  <c:v>13.5</c:v>
                </c:pt>
                <c:pt idx="4">
                  <c:v>3</c:v>
                </c:pt>
                <c:pt idx="5">
                  <c:v>10.5</c:v>
                </c:pt>
                <c:pt idx="6">
                  <c:v>18</c:v>
                </c:pt>
                <c:pt idx="7">
                  <c:v>-1.5</c:v>
                </c:pt>
                <c:pt idx="8">
                  <c:v>-4.5</c:v>
                </c:pt>
                <c:pt idx="9">
                  <c:v>-13.5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AEC-4F64-A6E4-1DFD346DFB6A}"/>
            </c:ext>
          </c:extLst>
        </c:ser>
        <c:ser>
          <c:idx val="3"/>
          <c:order val="3"/>
          <c:tx>
            <c:strRef>
              <c:f>'Ranking Proyectos'!$E$28</c:f>
              <c:strCache>
                <c:ptCount val="1"/>
                <c:pt idx="0">
                  <c:v>Nivel de Riesgo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'Ranking Proyectos'!$A$29:$A$38</c:f>
              <c:strCache>
                <c:ptCount val="10"/>
                <c:pt idx="0">
                  <c:v>Proyecto 4</c:v>
                </c:pt>
                <c:pt idx="1">
                  <c:v>Proyecto 1</c:v>
                </c:pt>
                <c:pt idx="2">
                  <c:v>Proyecto 9</c:v>
                </c:pt>
                <c:pt idx="3">
                  <c:v>Proyecto 3</c:v>
                </c:pt>
                <c:pt idx="4">
                  <c:v>Proyecto 2</c:v>
                </c:pt>
                <c:pt idx="5">
                  <c:v>Proyecto 5</c:v>
                </c:pt>
                <c:pt idx="6">
                  <c:v>Proyecto 8</c:v>
                </c:pt>
                <c:pt idx="7">
                  <c:v>Proyecto 10</c:v>
                </c:pt>
                <c:pt idx="8">
                  <c:v>Proyecto 6</c:v>
                </c:pt>
                <c:pt idx="9">
                  <c:v>Proyecto 7</c:v>
                </c:pt>
              </c:strCache>
            </c:strRef>
          </c:cat>
          <c:val>
            <c:numRef>
              <c:f>'Ranking Proyectos'!$E$29:$E$38</c:f>
              <c:numCache>
                <c:formatCode>General</c:formatCode>
                <c:ptCount val="10"/>
                <c:pt idx="0">
                  <c:v>7</c:v>
                </c:pt>
                <c:pt idx="1">
                  <c:v>9.5</c:v>
                </c:pt>
                <c:pt idx="2">
                  <c:v>6.5</c:v>
                </c:pt>
                <c:pt idx="3">
                  <c:v>11</c:v>
                </c:pt>
                <c:pt idx="4">
                  <c:v>7</c:v>
                </c:pt>
                <c:pt idx="5">
                  <c:v>9.5</c:v>
                </c:pt>
                <c:pt idx="6">
                  <c:v>7</c:v>
                </c:pt>
                <c:pt idx="7">
                  <c:v>8</c:v>
                </c:pt>
                <c:pt idx="8">
                  <c:v>11.5</c:v>
                </c:pt>
                <c:pt idx="9">
                  <c:v>12.5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AEC-4F64-A6E4-1DFD346DFB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04628256"/>
        <c:axId val="504629824"/>
      </c:barChart>
      <c:catAx>
        <c:axId val="5046282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bg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504629824"/>
        <c:crosses val="autoZero"/>
        <c:auto val="1"/>
        <c:lblAlgn val="ctr"/>
        <c:lblOffset val="100"/>
        <c:noMultiLvlLbl val="0"/>
      </c:catAx>
      <c:valAx>
        <c:axId val="504629824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504628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accent1">
        <a:lumMod val="60000"/>
        <a:lumOff val="4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rotection>
    <c:chartObject val="0"/>
    <c:data val="0"/>
    <c:formatting val="0"/>
    <c:selection val="0"/>
    <c:userInterface val="0"/>
  </c:protection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AU"/>
              <a:t>Proyectos de Transformación Digital Priorizados</a:t>
            </a:r>
          </a:p>
        </c:rich>
      </c:tx>
      <c:layout>
        <c:manualLayout>
          <c:xMode val="edge"/>
          <c:yMode val="edge"/>
          <c:x val="0.26381595497093124"/>
          <c:y val="4.4540852203281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9.7288182736874826E-2"/>
          <c:y val="0.12149318476182644"/>
          <c:w val="0.82053557110465591"/>
          <c:h val="0.82564814418578114"/>
        </c:manualLayout>
      </c:layout>
      <c:bubbleChart>
        <c:varyColors val="0"/>
        <c:ser>
          <c:idx val="1"/>
          <c:order val="0"/>
          <c:tx>
            <c:strRef>
              <c:f>'Puntuación Proyectos'!$H$3</c:f>
              <c:strCache>
                <c:ptCount val="1"/>
                <c:pt idx="0">
                  <c:v>Proyecto 4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1.2290852541061279E-2"/>
                  <c:y val="-1.4642713668734418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Proyectos'!$H$55</c:f>
              <c:numCache>
                <c:formatCode>#,##0.0_ ;[Red]\-#,##0.0\ </c:formatCode>
                <c:ptCount val="1"/>
                <c:pt idx="0">
                  <c:v>16.5</c:v>
                </c:pt>
              </c:numCache>
            </c:numRef>
          </c:xVal>
          <c:yVal>
            <c:numRef>
              <c:f>'Puntuación Proyectos'!$H$54</c:f>
              <c:numCache>
                <c:formatCode>#,##0.0_ ;[Red]\-#,##0.0\ </c:formatCode>
                <c:ptCount val="1"/>
                <c:pt idx="0">
                  <c:v>7.5</c:v>
                </c:pt>
              </c:numCache>
            </c:numRef>
          </c:yVal>
          <c:bubbleSize>
            <c:numRef>
              <c:f>'Puntuación Proyectos'!$F$56</c:f>
              <c:numCache>
                <c:formatCode>#,##0.0_ ;[Red]\-#,##0.0\ </c:formatCode>
                <c:ptCount val="1"/>
                <c:pt idx="0">
                  <c:v>7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0-1E1F-41D8-A165-99C17B43B414}"/>
            </c:ext>
          </c:extLst>
        </c:ser>
        <c:ser>
          <c:idx val="0"/>
          <c:order val="1"/>
          <c:tx>
            <c:strRef>
              <c:f>'Puntuación Proyectos'!$E$3</c:f>
              <c:strCache>
                <c:ptCount val="1"/>
                <c:pt idx="0">
                  <c:v>Proyecto 1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1.6387803388081573E-2"/>
                  <c:y val="-5.8570854674937542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Proyectos'!$E$55</c:f>
              <c:numCache>
                <c:formatCode>#,##0.0_ ;[Red]\-#,##0.0\ </c:formatCode>
                <c:ptCount val="1"/>
                <c:pt idx="0">
                  <c:v>10.5</c:v>
                </c:pt>
              </c:numCache>
            </c:numRef>
          </c:xVal>
          <c:yVal>
            <c:numRef>
              <c:f>'Puntuación Proyectos'!$E$54</c:f>
              <c:numCache>
                <c:formatCode>#,##0.0_ ;[Red]\-#,##0.0\ </c:formatCode>
                <c:ptCount val="1"/>
                <c:pt idx="0">
                  <c:v>13.5</c:v>
                </c:pt>
              </c:numCache>
            </c:numRef>
          </c:yVal>
          <c:bubbleSize>
            <c:numRef>
              <c:f>'Puntuación Proyectos'!$E$56</c:f>
              <c:numCache>
                <c:formatCode>#,##0.0_ ;[Red]\-#,##0.0\ </c:formatCode>
                <c:ptCount val="1"/>
                <c:pt idx="0">
                  <c:v>9.5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1-037D-487E-AB19-DE987B81DF71}"/>
            </c:ext>
          </c:extLst>
        </c:ser>
        <c:ser>
          <c:idx val="2"/>
          <c:order val="2"/>
          <c:tx>
            <c:strRef>
              <c:f>'Puntuación Proyectos'!$G$3</c:f>
              <c:strCache>
                <c:ptCount val="1"/>
                <c:pt idx="0">
                  <c:v>Proyecto 3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0.1625123835984757"/>
                  <c:y val="-6.0662670913328144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Proyectos'!$G$54</c:f>
              <c:numCache>
                <c:formatCode>#,##0.0_ ;[Red]\-#,##0.0\ </c:formatCode>
                <c:ptCount val="1"/>
                <c:pt idx="0">
                  <c:v>7.5</c:v>
                </c:pt>
              </c:numCache>
            </c:numRef>
          </c:xVal>
          <c:yVal>
            <c:numRef>
              <c:f>'Puntuación Proyectos'!$G$55</c:f>
              <c:numCache>
                <c:formatCode>#,##0.0_ ;[Red]\-#,##0.0\ </c:formatCode>
                <c:ptCount val="1"/>
                <c:pt idx="0">
                  <c:v>13.5</c:v>
                </c:pt>
              </c:numCache>
            </c:numRef>
          </c:yVal>
          <c:bubbleSize>
            <c:numRef>
              <c:f>'Puntuación Proyectos'!$G$56</c:f>
              <c:numCache>
                <c:formatCode>#,##0.0_ ;[Red]\-#,##0.0\ </c:formatCode>
                <c:ptCount val="1"/>
                <c:pt idx="0">
                  <c:v>11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1-1E1F-41D8-A165-99C17B43B414}"/>
            </c:ext>
          </c:extLst>
        </c:ser>
        <c:ser>
          <c:idx val="8"/>
          <c:order val="3"/>
          <c:tx>
            <c:strRef>
              <c:f>'Puntuación Proyectos'!$F$3</c:f>
              <c:strCache>
                <c:ptCount val="1"/>
                <c:pt idx="0">
                  <c:v>Proyecto 2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shade val="51000"/>
                    <a:satMod val="130000"/>
                  </a:schemeClr>
                </a:gs>
                <a:gs pos="80000">
                  <a:schemeClr val="accent3">
                    <a:lumMod val="60000"/>
                    <a:shade val="93000"/>
                    <a:satMod val="130000"/>
                  </a:schemeClr>
                </a:gs>
                <a:gs pos="100000">
                  <a:schemeClr val="accent3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8.4670317505088216E-2"/>
                  <c:y val="-5.8570854674937563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Proyectos'!$F$55</c:f>
              <c:numCache>
                <c:formatCode>#,##0.0_ ;[Red]\-#,##0.0\ </c:formatCode>
                <c:ptCount val="1"/>
                <c:pt idx="0">
                  <c:v>3</c:v>
                </c:pt>
              </c:numCache>
            </c:numRef>
          </c:xVal>
          <c:yVal>
            <c:numRef>
              <c:f>'Puntuación Proyectos'!$G$54</c:f>
              <c:numCache>
                <c:formatCode>#,##0.0_ ;[Red]\-#,##0.0\ </c:formatCode>
                <c:ptCount val="1"/>
                <c:pt idx="0">
                  <c:v>7.5</c:v>
                </c:pt>
              </c:numCache>
            </c:numRef>
          </c:yVal>
          <c:bubbleSize>
            <c:numRef>
              <c:f>'Puntuación Proyectos'!$F$56</c:f>
              <c:numCache>
                <c:formatCode>#,##0.0_ ;[Red]\-#,##0.0\ </c:formatCode>
                <c:ptCount val="1"/>
                <c:pt idx="0">
                  <c:v>7</c:v>
                </c:pt>
              </c:numCache>
            </c:numRef>
          </c:bubbleSize>
          <c:bubble3D val="0"/>
          <c:extLst xmlns:c15="http://schemas.microsoft.com/office/drawing/2012/chart">
            <c:ext xmlns:c16="http://schemas.microsoft.com/office/drawing/2014/chart" uri="{C3380CC4-5D6E-409C-BE32-E72D297353CC}">
              <c16:uniqueId val="{00000009-037D-487E-AB19-DE987B81DF71}"/>
            </c:ext>
          </c:extLst>
        </c:ser>
        <c:ser>
          <c:idx val="9"/>
          <c:order val="4"/>
          <c:tx>
            <c:strRef>
              <c:f>'Puntuación Proyectos'!$I$3</c:f>
              <c:strCache>
                <c:ptCount val="1"/>
                <c:pt idx="0">
                  <c:v>Proyecto 5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60000"/>
                    <a:shade val="51000"/>
                    <a:satMod val="130000"/>
                  </a:schemeClr>
                </a:gs>
                <a:gs pos="80000">
                  <a:schemeClr val="accent4">
                    <a:lumMod val="60000"/>
                    <a:shade val="93000"/>
                    <a:satMod val="130000"/>
                  </a:schemeClr>
                </a:gs>
                <a:gs pos="100000">
                  <a:schemeClr val="accent4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0.12154287512827176"/>
                  <c:y val="7.321356834367182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Proyectos'!$I$55</c:f>
              <c:numCache>
                <c:formatCode>#,##0.0_ ;[Red]\-#,##0.0\ </c:formatCode>
                <c:ptCount val="1"/>
                <c:pt idx="0">
                  <c:v>10.5</c:v>
                </c:pt>
              </c:numCache>
            </c:numRef>
          </c:xVal>
          <c:yVal>
            <c:numRef>
              <c:f>'Puntuación Proyectos'!$I$54</c:f>
              <c:numCache>
                <c:formatCode>#,##0.0_ ;[Red]\-#,##0.0\ </c:formatCode>
                <c:ptCount val="1"/>
                <c:pt idx="0">
                  <c:v>4.5</c:v>
                </c:pt>
              </c:numCache>
            </c:numRef>
          </c:yVal>
          <c:bubbleSize>
            <c:numRef>
              <c:f>'Puntuación Proyectos'!$I$56</c:f>
              <c:numCache>
                <c:formatCode>#,##0.0_ ;[Red]\-#,##0.0\ </c:formatCode>
                <c:ptCount val="1"/>
                <c:pt idx="0">
                  <c:v>9.5</c:v>
                </c:pt>
              </c:numCache>
            </c:numRef>
          </c:bubbleSize>
          <c:bubble3D val="0"/>
          <c:extLst xmlns:c15="http://schemas.microsoft.com/office/drawing/2012/chart">
            <c:ext xmlns:c16="http://schemas.microsoft.com/office/drawing/2014/chart" uri="{C3380CC4-5D6E-409C-BE32-E72D297353CC}">
              <c16:uniqueId val="{0000000A-037D-487E-AB19-DE987B81DF71}"/>
            </c:ext>
          </c:extLst>
        </c:ser>
        <c:ser>
          <c:idx val="3"/>
          <c:order val="5"/>
          <c:tx>
            <c:strRef>
              <c:f>'Puntuación Proyectos'!$J$3</c:f>
              <c:strCache>
                <c:ptCount val="1"/>
                <c:pt idx="0">
                  <c:v>Proyecto 6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0.13110242710465261"/>
                  <c:y val="-1.6734529907125005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Proyectos'!$J$55</c:f>
              <c:numCache>
                <c:formatCode>#,##0.0_ ;[Red]\-#,##0.0\ </c:formatCode>
                <c:ptCount val="1"/>
                <c:pt idx="0">
                  <c:v>-4.5</c:v>
                </c:pt>
              </c:numCache>
            </c:numRef>
          </c:xVal>
          <c:yVal>
            <c:numRef>
              <c:f>'Puntuación Proyectos'!$J$54</c:f>
              <c:numCache>
                <c:formatCode>#,##0.0_ ;[Red]\-#,##0.0\ </c:formatCode>
                <c:ptCount val="1"/>
                <c:pt idx="0">
                  <c:v>13.5</c:v>
                </c:pt>
              </c:numCache>
            </c:numRef>
          </c:yVal>
          <c:bubbleSize>
            <c:numRef>
              <c:f>'Puntuación Proyectos'!$J$56</c:f>
              <c:numCache>
                <c:formatCode>#,##0.0_ ;[Red]\-#,##0.0\ </c:formatCode>
                <c:ptCount val="1"/>
                <c:pt idx="0">
                  <c:v>11.5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4-1E1F-41D8-A165-99C17B43B414}"/>
            </c:ext>
          </c:extLst>
        </c:ser>
        <c:ser>
          <c:idx val="4"/>
          <c:order val="6"/>
          <c:tx>
            <c:strRef>
              <c:f>'Puntuación Proyectos'!$K$3</c:f>
              <c:strCache>
                <c:ptCount val="1"/>
                <c:pt idx="0">
                  <c:v>Proyecto 7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Proyectos'!$K$55</c:f>
              <c:numCache>
                <c:formatCode>#,##0.0_ ;[Red]\-#,##0.0\ </c:formatCode>
                <c:ptCount val="1"/>
                <c:pt idx="0">
                  <c:v>-13.5</c:v>
                </c:pt>
              </c:numCache>
            </c:numRef>
          </c:xVal>
          <c:yVal>
            <c:numRef>
              <c:f>'Puntuación Proyectos'!$K$54</c:f>
              <c:numCache>
                <c:formatCode>#,##0.0_ ;[Red]\-#,##0.0\ </c:formatCode>
                <c:ptCount val="1"/>
                <c:pt idx="0">
                  <c:v>9</c:v>
                </c:pt>
              </c:numCache>
            </c:numRef>
          </c:yVal>
          <c:bubbleSize>
            <c:numRef>
              <c:f>'Puntuación Proyectos'!$K$56</c:f>
              <c:numCache>
                <c:formatCode>#,##0.0_ ;[Red]\-#,##0.0\ </c:formatCode>
                <c:ptCount val="1"/>
                <c:pt idx="0">
                  <c:v>12.5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5-1E1F-41D8-A165-99C17B43B414}"/>
            </c:ext>
          </c:extLst>
        </c:ser>
        <c:ser>
          <c:idx val="5"/>
          <c:order val="7"/>
          <c:tx>
            <c:strRef>
              <c:f>'Puntuación Proyectos'!$L$3</c:f>
              <c:strCache>
                <c:ptCount val="1"/>
                <c:pt idx="0">
                  <c:v>Proyecto 8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0.15295283162209478"/>
                  <c:y val="-4.1836324767813285E-3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Proyectos'!$L$55</c:f>
              <c:numCache>
                <c:formatCode>#,##0.0_ ;[Red]\-#,##0.0\ </c:formatCode>
                <c:ptCount val="1"/>
                <c:pt idx="0">
                  <c:v>18</c:v>
                </c:pt>
              </c:numCache>
            </c:numRef>
          </c:xVal>
          <c:yVal>
            <c:numRef>
              <c:f>'Puntuación Proyectos'!$L$54</c:f>
              <c:numCache>
                <c:formatCode>#,##0.0_ ;[Red]\-#,##0.0\ </c:formatCode>
                <c:ptCount val="1"/>
                <c:pt idx="0">
                  <c:v>-6</c:v>
                </c:pt>
              </c:numCache>
            </c:numRef>
          </c:yVal>
          <c:bubbleSize>
            <c:numRef>
              <c:f>'Puntuación Proyectos'!$L$56</c:f>
              <c:numCache>
                <c:formatCode>#,##0.0_ ;[Red]\-#,##0.0\ </c:formatCode>
                <c:ptCount val="1"/>
                <c:pt idx="0">
                  <c:v>7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6-1E1F-41D8-A165-99C17B43B414}"/>
            </c:ext>
          </c:extLst>
        </c:ser>
        <c:ser>
          <c:idx val="6"/>
          <c:order val="8"/>
          <c:tx>
            <c:strRef>
              <c:f>'Puntuación Proyectos'!$M$3</c:f>
              <c:strCache>
                <c:ptCount val="1"/>
                <c:pt idx="0">
                  <c:v>Proyecto 9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hade val="51000"/>
                    <a:satMod val="130000"/>
                  </a:schemeClr>
                </a:gs>
                <a:gs pos="80000">
                  <a:schemeClr val="accent1">
                    <a:lumMod val="60000"/>
                    <a:shade val="93000"/>
                    <a:satMod val="130000"/>
                  </a:schemeClr>
                </a:gs>
                <a:gs pos="100000">
                  <a:schemeClr val="accent1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0.114714623716571"/>
                  <c:y val="2.0918162383905875E-3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Proyectos'!$M$55</c:f>
              <c:numCache>
                <c:formatCode>#,##0.0_ ;[Red]\-#,##0.0\ </c:formatCode>
                <c:ptCount val="1"/>
                <c:pt idx="0">
                  <c:v>10.5</c:v>
                </c:pt>
              </c:numCache>
            </c:numRef>
          </c:xVal>
          <c:yVal>
            <c:numRef>
              <c:f>'Puntuación Proyectos'!$M$54</c:f>
              <c:numCache>
                <c:formatCode>#,##0.0_ ;[Red]\-#,##0.0\ </c:formatCode>
                <c:ptCount val="1"/>
                <c:pt idx="0">
                  <c:v>7.5</c:v>
                </c:pt>
              </c:numCache>
            </c:numRef>
          </c:yVal>
          <c:bubbleSize>
            <c:numRef>
              <c:f>'Puntuación Proyectos'!$M$56</c:f>
              <c:numCache>
                <c:formatCode>#,##0.0_ ;[Red]\-#,##0.0\ </c:formatCode>
                <c:ptCount val="1"/>
                <c:pt idx="0">
                  <c:v>6.5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8-1E1F-41D8-A165-99C17B43B414}"/>
            </c:ext>
          </c:extLst>
        </c:ser>
        <c:ser>
          <c:idx val="7"/>
          <c:order val="9"/>
          <c:tx>
            <c:strRef>
              <c:f>'Puntuación Proyectos'!$N$3</c:f>
              <c:strCache>
                <c:ptCount val="1"/>
                <c:pt idx="0">
                  <c:v>Proyecto 10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hade val="51000"/>
                    <a:satMod val="130000"/>
                  </a:schemeClr>
                </a:gs>
                <a:gs pos="80000">
                  <a:schemeClr val="accent2">
                    <a:lumMod val="60000"/>
                    <a:shade val="93000"/>
                    <a:satMod val="130000"/>
                  </a:schemeClr>
                </a:gs>
                <a:gs pos="100000">
                  <a:schemeClr val="accent2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0.11198332315189075"/>
                  <c:y val="5.2295405959765645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Proyectos'!$N$55</c:f>
              <c:numCache>
                <c:formatCode>#,##0.0_ ;[Red]\-#,##0.0\ </c:formatCode>
                <c:ptCount val="1"/>
                <c:pt idx="0">
                  <c:v>-1.5</c:v>
                </c:pt>
              </c:numCache>
            </c:numRef>
          </c:xVal>
          <c:yVal>
            <c:numRef>
              <c:f>'Puntuación Proyectos'!$N$54</c:f>
              <c:numCache>
                <c:formatCode>#,##0.0_ ;[Red]\-#,##0.0\ </c:formatCode>
                <c:ptCount val="1"/>
                <c:pt idx="0">
                  <c:v>4.5</c:v>
                </c:pt>
              </c:numCache>
            </c:numRef>
          </c:yVal>
          <c:bubbleSize>
            <c:numRef>
              <c:f>'Puntuación Proyectos'!$N$56</c:f>
              <c:numCache>
                <c:formatCode>#,##0.0_ ;[Red]\-#,##0.0\ </c:formatCode>
                <c:ptCount val="1"/>
                <c:pt idx="0">
                  <c:v>8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9-1E1F-41D8-A165-99C17B43B414}"/>
            </c:ext>
          </c:extLst>
        </c:ser>
        <c:ser>
          <c:idx val="10"/>
          <c:order val="10"/>
          <c:tx>
            <c:strRef>
              <c:f>'Puntuación Proyectos'!$O$3</c:f>
              <c:strCache>
                <c:ptCount val="1"/>
                <c:pt idx="0">
                  <c:v>0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shade val="51000"/>
                    <a:satMod val="130000"/>
                  </a:schemeClr>
                </a:gs>
                <a:gs pos="80000">
                  <a:schemeClr val="accent5">
                    <a:lumMod val="60000"/>
                    <a:shade val="93000"/>
                    <a:satMod val="130000"/>
                  </a:schemeClr>
                </a:gs>
                <a:gs pos="100000">
                  <a:schemeClr val="accent5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Proyectos'!$O$55</c:f>
            </c:numRef>
          </c:xVal>
          <c:yVal>
            <c:numRef>
              <c:f>'Puntuación Proyectos'!$O$54</c:f>
            </c:numRef>
          </c:yVal>
          <c:bubbleSize>
            <c:numRef>
              <c:f>'Puntuación Proyectos'!$O$56</c:f>
            </c:numRef>
          </c:bubbleSize>
          <c:bubble3D val="0"/>
          <c:extLst>
            <c:ext xmlns:c16="http://schemas.microsoft.com/office/drawing/2014/chart" uri="{C3380CC4-5D6E-409C-BE32-E72D297353CC}">
              <c16:uniqueId val="{0000000A-1E1F-41D8-A165-99C17B43B414}"/>
            </c:ext>
          </c:extLst>
        </c:ser>
        <c:ser>
          <c:idx val="11"/>
          <c:order val="11"/>
          <c:tx>
            <c:strRef>
              <c:f>'Puntuación Proyectos'!$P$3</c:f>
              <c:strCache>
                <c:ptCount val="1"/>
                <c:pt idx="0">
                  <c:v>0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lumMod val="60000"/>
                    <a:shade val="51000"/>
                    <a:satMod val="130000"/>
                  </a:schemeClr>
                </a:gs>
                <a:gs pos="80000">
                  <a:schemeClr val="accent6">
                    <a:lumMod val="60000"/>
                    <a:shade val="93000"/>
                    <a:satMod val="130000"/>
                  </a:schemeClr>
                </a:gs>
                <a:gs pos="100000">
                  <a:schemeClr val="accent6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9.5595519763809172E-2"/>
                  <c:y val="6.2754487151718774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Proyectos'!$P$55</c:f>
            </c:numRef>
          </c:xVal>
          <c:yVal>
            <c:numRef>
              <c:f>'Puntuación Proyectos'!$P$54</c:f>
            </c:numRef>
          </c:yVal>
          <c:bubbleSize>
            <c:numRef>
              <c:f>'Puntuación Proyectos'!$P$56</c:f>
            </c:numRef>
          </c:bubbleSize>
          <c:bubble3D val="0"/>
          <c:extLst>
            <c:ext xmlns:c16="http://schemas.microsoft.com/office/drawing/2014/chart" uri="{C3380CC4-5D6E-409C-BE32-E72D297353CC}">
              <c16:uniqueId val="{0000000B-1E1F-41D8-A165-99C17B43B414}"/>
            </c:ext>
          </c:extLst>
        </c:ser>
        <c:ser>
          <c:idx val="12"/>
          <c:order val="12"/>
          <c:tx>
            <c:strRef>
              <c:f>'Puntuación Proyectos'!$Q$3</c:f>
              <c:strCache>
                <c:ptCount val="1"/>
                <c:pt idx="0">
                  <c:v>0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shade val="51000"/>
                    <a:satMod val="130000"/>
                  </a:schemeClr>
                </a:gs>
                <a:gs pos="80000">
                  <a:schemeClr val="accent1">
                    <a:lumMod val="80000"/>
                    <a:lumOff val="20000"/>
                    <a:shade val="93000"/>
                    <a:satMod val="130000"/>
                  </a:schemeClr>
                </a:gs>
                <a:gs pos="100000">
                  <a:schemeClr val="accent1">
                    <a:lumMod val="80000"/>
                    <a:lumOff val="2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4581705082122259E-2"/>
                  <c:y val="-6.0662670913328186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Proyectos'!$Q$55</c:f>
            </c:numRef>
          </c:xVal>
          <c:yVal>
            <c:numRef>
              <c:f>'Puntuación Proyectos'!$Q$54</c:f>
            </c:numRef>
          </c:yVal>
          <c:bubbleSize>
            <c:numRef>
              <c:f>'Puntuación Proyectos'!$Q$56</c:f>
            </c:numRef>
          </c:bubbleSize>
          <c:bubble3D val="0"/>
          <c:extLst>
            <c:ext xmlns:c16="http://schemas.microsoft.com/office/drawing/2014/chart" uri="{C3380CC4-5D6E-409C-BE32-E72D297353CC}">
              <c16:uniqueId val="{0000000C-1E1F-41D8-A165-99C17B43B414}"/>
            </c:ext>
          </c:extLst>
        </c:ser>
        <c:ser>
          <c:idx val="13"/>
          <c:order val="13"/>
          <c:tx>
            <c:strRef>
              <c:f>'Puntuación Proyectos'!$R$3</c:f>
              <c:strCache>
                <c:ptCount val="1"/>
                <c:pt idx="0">
                  <c:v>0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80000"/>
                    <a:lumOff val="20000"/>
                    <a:shade val="51000"/>
                    <a:satMod val="130000"/>
                  </a:schemeClr>
                </a:gs>
                <a:gs pos="80000">
                  <a:schemeClr val="accent2">
                    <a:lumMod val="80000"/>
                    <a:lumOff val="20000"/>
                    <a:shade val="93000"/>
                    <a:satMod val="130000"/>
                  </a:schemeClr>
                </a:gs>
                <a:gs pos="100000">
                  <a:schemeClr val="accent2">
                    <a:lumMod val="80000"/>
                    <a:lumOff val="2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5.189471072892498E-2"/>
                  <c:y val="5.6479038436546898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Proyectos'!$R$55</c:f>
            </c:numRef>
          </c:xVal>
          <c:yVal>
            <c:numRef>
              <c:f>'Puntuación Proyectos'!$R$54</c:f>
            </c:numRef>
          </c:yVal>
          <c:bubbleSize>
            <c:numRef>
              <c:f>'Puntuación Proyectos'!$R$56</c:f>
            </c:numRef>
          </c:bubbleSize>
          <c:bubble3D val="0"/>
          <c:extLst>
            <c:ext xmlns:c16="http://schemas.microsoft.com/office/drawing/2014/chart" uri="{C3380CC4-5D6E-409C-BE32-E72D297353CC}">
              <c16:uniqueId val="{0000000D-1E1F-41D8-A165-99C17B43B414}"/>
            </c:ext>
          </c:extLst>
        </c:ser>
        <c:ser>
          <c:idx val="15"/>
          <c:order val="14"/>
          <c:tx>
            <c:strRef>
              <c:f>'Puntuación Proyectos'!$S$3</c:f>
              <c:strCache>
                <c:ptCount val="1"/>
                <c:pt idx="0">
                  <c:v>0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80000"/>
                    <a:lumOff val="20000"/>
                    <a:shade val="51000"/>
                    <a:satMod val="130000"/>
                  </a:schemeClr>
                </a:gs>
                <a:gs pos="80000">
                  <a:schemeClr val="accent4">
                    <a:lumMod val="80000"/>
                    <a:lumOff val="20000"/>
                    <a:shade val="93000"/>
                    <a:satMod val="130000"/>
                  </a:schemeClr>
                </a:gs>
                <a:gs pos="100000">
                  <a:schemeClr val="accent4">
                    <a:lumMod val="80000"/>
                    <a:lumOff val="2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7.6476415811047332E-2"/>
                  <c:y val="5.8570854674937521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Proyectos'!$S$55</c:f>
            </c:numRef>
          </c:xVal>
          <c:yVal>
            <c:numRef>
              <c:f>'Puntuación Proyectos'!$S$54</c:f>
            </c:numRef>
          </c:yVal>
          <c:bubbleSize>
            <c:numRef>
              <c:f>'Puntuación Proyectos'!$S$56</c:f>
            </c:numRef>
          </c:bubbleSize>
          <c:bubble3D val="0"/>
          <c:extLst>
            <c:ext xmlns:c16="http://schemas.microsoft.com/office/drawing/2014/chart" uri="{C3380CC4-5D6E-409C-BE32-E72D297353CC}">
              <c16:uniqueId val="{0000000F-1E1F-41D8-A165-99C17B43B414}"/>
            </c:ext>
          </c:extLst>
        </c:ser>
        <c:ser>
          <c:idx val="17"/>
          <c:order val="15"/>
          <c:tx>
            <c:strRef>
              <c:f>'Puntuación Proyectos'!$T$3</c:f>
              <c:strCache>
                <c:ptCount val="1"/>
                <c:pt idx="0">
                  <c:v>0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lumMod val="80000"/>
                    <a:lumOff val="20000"/>
                    <a:shade val="51000"/>
                    <a:satMod val="130000"/>
                  </a:schemeClr>
                </a:gs>
                <a:gs pos="80000">
                  <a:schemeClr val="accent6">
                    <a:lumMod val="80000"/>
                    <a:lumOff val="20000"/>
                    <a:shade val="93000"/>
                    <a:satMod val="130000"/>
                  </a:schemeClr>
                </a:gs>
                <a:gs pos="100000">
                  <a:schemeClr val="accent6">
                    <a:lumMod val="80000"/>
                    <a:lumOff val="2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3216054799782327E-2"/>
                  <c:y val="-6.0662670913328144E-2"/>
                </c:manualLayout>
              </c:layout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E1F-41D8-A165-99C17B43B41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'Puntuación Proyectos'!$T$55</c:f>
            </c:numRef>
          </c:xVal>
          <c:yVal>
            <c:numRef>
              <c:f>'Puntuación Proyectos'!$T$54</c:f>
            </c:numRef>
          </c:yVal>
          <c:bubbleSize>
            <c:numRef>
              <c:f>'Puntuación Proyectos'!$T$56</c:f>
            </c:numRef>
          </c:bubbleSize>
          <c:bubble3D val="0"/>
          <c:extLst>
            <c:ext xmlns:c16="http://schemas.microsoft.com/office/drawing/2014/chart" uri="{C3380CC4-5D6E-409C-BE32-E72D297353CC}">
              <c16:uniqueId val="{00000011-1E1F-41D8-A165-99C17B43B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50"/>
        <c:showNegBubbles val="0"/>
        <c:axId val="507090808"/>
        <c:axId val="507089632"/>
        <c:extLst>
          <c:ext xmlns:c15="http://schemas.microsoft.com/office/drawing/2012/chart" uri="{02D57815-91ED-43cb-92C2-25804820EDAC}">
            <c15:filteredBubbleSeries>
              <c15:ser>
                <c:idx val="14"/>
                <c:order val="16"/>
                <c:tx>
                  <c:strRef>
                    <c:extLst>
                      <c:ext uri="{02D57815-91ED-43cb-92C2-25804820EDAC}">
                        <c15:formulaRef>
                          <c15:sqref>'Puntuación Proyectos'!$U$3</c15:sqref>
                        </c15:formulaRef>
                      </c:ext>
                    </c:extLst>
                    <c:strCache>
                      <c:ptCount val="1"/>
                      <c:pt idx="0">
                        <c:v>0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80000"/>
                          <a:lumOff val="20000"/>
                          <a:shade val="51000"/>
                          <a:satMod val="130000"/>
                        </a:schemeClr>
                      </a:gs>
                      <a:gs pos="80000">
                        <a:schemeClr val="accent3">
                          <a:lumMod val="80000"/>
                          <a:lumOff val="20000"/>
                          <a:shade val="93000"/>
                          <a:satMod val="130000"/>
                        </a:schemeClr>
                      </a:gs>
                      <a:gs pos="100000">
                        <a:schemeClr val="accent3">
                          <a:lumMod val="80000"/>
                          <a:lumOff val="20000"/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solidFill>
                      <a:sysClr val="window" lastClr="FFFFFF"/>
                    </a:solidFill>
                    <a:ln>
                      <a:solidFill>
                        <a:sysClr val="windowText" lastClr="000000">
                          <a:lumMod val="25000"/>
                          <a:lumOff val="75000"/>
                        </a:sysClr>
                      </a:solidFill>
                    </a:ln>
                    <a:effectLst/>
                  </c:spPr>
                  <c:txPr>
                    <a:bodyPr rot="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2">
                              <a:lumMod val="7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A"/>
                    </a:p>
                  </c:txPr>
                  <c:showLegendKey val="0"/>
                  <c:showVal val="1"/>
                  <c:showCatName val="1"/>
                  <c:showSerName val="0"/>
                  <c:showPercent val="0"/>
                  <c:showBubbleSize val="1"/>
                  <c:showLeaderLines val="0"/>
                  <c:extLst>
                    <c:ext uri="{CE6537A1-D6FC-4f65-9D91-7224C49458BB}">
                      <c15:spPr xmlns:c15="http://schemas.microsoft.com/office/drawing/2012/chart">
                        <a:prstGeom prst="wedgeRectCallout">
                          <a:avLst/>
                        </a:prstGeom>
                        <a:noFill/>
                        <a:ln>
                          <a:noFill/>
                        </a:ln>
                      </c15:spPr>
                      <c15:showLeaderLines val="0"/>
                    </c:ext>
                  </c:extLst>
                </c:dLbls>
                <c:xVal>
                  <c:numRef>
                    <c:extLst>
                      <c:ext uri="{02D57815-91ED-43cb-92C2-25804820EDAC}">
                        <c15:formulaRef>
                          <c15:sqref>'Puntuación Proyectos'!$U$55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'Puntuación Proyectos'!$U$54</c15:sqref>
                        </c15:formulaRef>
                      </c:ext>
                    </c:extLst>
                  </c:numRef>
                </c:yVal>
                <c:bubbleSize>
                  <c:numRef>
                    <c:extLst>
                      <c:ext uri="{02D57815-91ED-43cb-92C2-25804820EDAC}">
                        <c15:formulaRef>
                          <c15:sqref>'Puntuación Proyectos'!$U$56</c15:sqref>
                        </c15:formulaRef>
                      </c:ext>
                    </c:extLst>
                  </c:numRef>
                </c:bubbleSize>
                <c:bubble3D val="0"/>
                <c:extLst>
                  <c:ext xmlns:c16="http://schemas.microsoft.com/office/drawing/2014/chart" uri="{C3380CC4-5D6E-409C-BE32-E72D297353CC}">
                    <c16:uniqueId val="{00000012-1E1F-41D8-A165-99C17B43B414}"/>
                  </c:ext>
                </c:extLst>
              </c15:ser>
            </c15:filteredBubbleSeries>
            <c15:filteredBubbleSeries>
              <c15:ser>
                <c:idx val="16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'Puntuación Proyectos'!$V$3</c15:sqref>
                        </c15:formulaRef>
                      </c:ext>
                    </c:extLst>
                    <c:strCache>
                      <c:ptCount val="1"/>
                      <c:pt idx="0">
                        <c:v>0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5">
                          <a:lumMod val="80000"/>
                          <a:lumOff val="20000"/>
                          <a:shade val="51000"/>
                          <a:satMod val="130000"/>
                        </a:schemeClr>
                      </a:gs>
                      <a:gs pos="80000">
                        <a:schemeClr val="accent5">
                          <a:lumMod val="80000"/>
                          <a:lumOff val="20000"/>
                          <a:shade val="93000"/>
                          <a:satMod val="130000"/>
                        </a:schemeClr>
                      </a:gs>
                      <a:gs pos="100000">
                        <a:schemeClr val="accent5">
                          <a:lumMod val="80000"/>
                          <a:lumOff val="20000"/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solidFill>
                      <a:sysClr val="window" lastClr="FFFFFF"/>
                    </a:solidFill>
                    <a:ln>
                      <a:solidFill>
                        <a:sysClr val="windowText" lastClr="000000">
                          <a:lumMod val="25000"/>
                          <a:lumOff val="75000"/>
                        </a:sysClr>
                      </a:solidFill>
                    </a:ln>
                    <a:effectLst/>
                  </c:spPr>
                  <c:txPr>
                    <a:bodyPr rot="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2">
                              <a:lumMod val="7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A"/>
                    </a:p>
                  </c:txPr>
                  <c:showLegendKey val="0"/>
                  <c:showVal val="1"/>
                  <c:showCatName val="1"/>
                  <c:showSerName val="0"/>
                  <c:showPercent val="0"/>
                  <c:showBubbleSize val="1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pPr xmlns:c15="http://schemas.microsoft.com/office/drawing/2012/chart">
                        <a:prstGeom prst="wedgeRectCallout">
                          <a:avLst/>
                        </a:prstGeom>
                        <a:noFill/>
                        <a:ln>
                          <a:noFill/>
                        </a:ln>
                      </c15:spPr>
                      <c15:showLeaderLines val="0"/>
                    </c:ext>
                  </c:extLst>
                </c:dLbls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'Puntuación Proyectos'!$V$55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'Puntuación Proyectos'!$V$54</c15:sqref>
                        </c15:formulaRef>
                      </c:ext>
                    </c:extLst>
                  </c:numRef>
                </c:yVal>
                <c:bubbleSize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'Puntuación Proyectos'!$V$56</c15:sqref>
                        </c15:formulaRef>
                      </c:ext>
                    </c:extLst>
                  </c:numRef>
                </c:bubbleSize>
                <c:bubble3D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1E1F-41D8-A165-99C17B43B414}"/>
                  </c:ext>
                </c:extLst>
              </c15:ser>
            </c15:filteredBubbleSeries>
            <c15:filteredBubble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'Puntuación Proyectos'!$W$3</c15:sqref>
                        </c15:formulaRef>
                      </c:ext>
                    </c:extLst>
                    <c:strCache>
                      <c:ptCount val="1"/>
                      <c:pt idx="0">
                        <c:v>0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lumMod val="80000"/>
                          <a:shade val="51000"/>
                          <a:satMod val="130000"/>
                        </a:schemeClr>
                      </a:gs>
                      <a:gs pos="80000">
                        <a:schemeClr val="accent1">
                          <a:lumMod val="80000"/>
                          <a:shade val="93000"/>
                          <a:satMod val="130000"/>
                        </a:schemeClr>
                      </a:gs>
                      <a:gs pos="100000">
                        <a:schemeClr val="accent1">
                          <a:lumMod val="80000"/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solidFill>
                      <a:sysClr val="window" lastClr="FFFFFF"/>
                    </a:solidFill>
                    <a:ln>
                      <a:solidFill>
                        <a:sysClr val="windowText" lastClr="000000">
                          <a:lumMod val="25000"/>
                          <a:lumOff val="75000"/>
                        </a:sysClr>
                      </a:solidFill>
                    </a:ln>
                    <a:effectLst/>
                  </c:spPr>
                  <c:txPr>
                    <a:bodyPr rot="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2">
                              <a:lumMod val="7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A"/>
                    </a:p>
                  </c:txPr>
                  <c:showLegendKey val="0"/>
                  <c:showVal val="1"/>
                  <c:showCatName val="1"/>
                  <c:showSerName val="0"/>
                  <c:showPercent val="0"/>
                  <c:showBubbleSize val="1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pPr xmlns:c15="http://schemas.microsoft.com/office/drawing/2012/chart">
                        <a:prstGeom prst="wedgeRectCallout">
                          <a:avLst/>
                        </a:prstGeom>
                        <a:noFill/>
                        <a:ln>
                          <a:noFill/>
                        </a:ln>
                      </c15:spPr>
                      <c15:showLeaderLines val="0"/>
                    </c:ext>
                  </c:extLst>
                </c:dLbls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'Puntuación Proyectos'!$W$55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'Puntuación Proyectos'!$W$54</c15:sqref>
                        </c15:formulaRef>
                      </c:ext>
                    </c:extLst>
                  </c:numRef>
                </c:yVal>
                <c:bubbleSize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'Puntuación Proyectos'!$W$56</c15:sqref>
                        </c15:formulaRef>
                      </c:ext>
                    </c:extLst>
                  </c:numRef>
                </c:bubbleSize>
                <c:bubble3D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1E1F-41D8-A165-99C17B43B414}"/>
                  </c:ext>
                </c:extLst>
              </c15:ser>
            </c15:filteredBubbleSeries>
          </c:ext>
        </c:extLst>
      </c:bubbleChart>
      <c:valAx>
        <c:axId val="507090808"/>
        <c:scaling>
          <c:orientation val="minMax"/>
          <c:max val="20"/>
          <c:min val="-20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400">
                    <a:solidFill>
                      <a:srgbClr val="00B050"/>
                    </a:solidFill>
                  </a:rPr>
                  <a:t>BENEFICIOS</a:t>
                </a:r>
              </a:p>
            </c:rich>
          </c:tx>
          <c:layout>
            <c:manualLayout>
              <c:xMode val="edge"/>
              <c:yMode val="edge"/>
              <c:x val="0.45758002843262469"/>
              <c:y val="0.9532150476662044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PA"/>
            </a:p>
          </c:txPr>
        </c:title>
        <c:numFmt formatCode="@" sourceLinked="0"/>
        <c:majorTickMark val="none"/>
        <c:minorTickMark val="none"/>
        <c:tickLblPos val="none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07089632"/>
        <c:crossesAt val="0"/>
        <c:crossBetween val="midCat"/>
      </c:valAx>
      <c:valAx>
        <c:axId val="507089632"/>
        <c:scaling>
          <c:orientation val="minMax"/>
          <c:max val="20"/>
          <c:min val="-2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rgbClr val="FF0000"/>
                    </a:solidFill>
                  </a:rPr>
                  <a:t>FACILIDAD</a:t>
                </a:r>
                <a:r>
                  <a:rPr lang="en-US" sz="1400" baseline="0">
                    <a:solidFill>
                      <a:srgbClr val="FF0000"/>
                    </a:solidFill>
                  </a:rPr>
                  <a:t> DE EJECUCIÓN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2.5416497046559086E-2"/>
              <c:y val="0.374529104832491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PA"/>
            </a:p>
          </c:txPr>
        </c:title>
        <c:numFmt formatCode="#,##0.0_ ;[Red]\-#,##0.0\ " sourceLinked="1"/>
        <c:majorTickMark val="none"/>
        <c:minorTickMark val="none"/>
        <c:tickLblPos val="none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07090808"/>
        <c:crossesAt val="0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72DF56E-E9D9-415C-90C3-255A875C0239}">
  <sheetPr codeName="Gráfico3">
    <tabColor rgb="FFFFC000"/>
  </sheetPr>
  <sheetViews>
    <sheetView zoomScale="70" workbookViewId="0" zoomToFit="1"/>
  </sheetViews>
  <sheetProtection algorithmName="SHA-512" hashValue="Wuv2QKXQSypSV9j3etwXF99tsnKhmYJjXN8bpOu20TjzW+w/FatjEDIwFFp6VEcp5fM3ciYLWzS3KqVPbZUJHQ==" saltValue="k8WUBVq3AV71xsCT5zBQDA==" spinCount="100000" content="1" objects="1"/>
  <pageMargins left="0.70866141732283472" right="0.70866141732283472" top="0.74803149606299213" bottom="0.74803149606299213" header="0.31496062992125984" footer="0.31496062992125984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6BC3638-1D04-40E6-B336-8B39EB0AA933}">
  <sheetPr codeName="Gráfico4">
    <tabColor rgb="FF0070C0"/>
  </sheetPr>
  <sheetViews>
    <sheetView zoomScale="70" workbookViewId="0" zoomToFit="1"/>
  </sheetViews>
  <sheetProtection algorithmName="SHA-512" hashValue="vRgFKXq9LN9kvm5gjob/Y/cOqXJ01tjgDa3yY+EJLVoz1zZsAr9IDMxGD/0VmGjWfu38hMB7lWrW5WU4prjDfQ==" saltValue="QgUFB9SGUl9n9FvVYKv4Aw==" spinCount="100000" content="1" objects="1"/>
  <pageMargins left="0.70866141732283472" right="0.70866141732283472" top="0.74803149606299213" bottom="0.74803149606299213" header="0.31496062992125984" footer="0.31496062992125984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 codeName="Gráfico5">
    <tabColor theme="0"/>
  </sheetPr>
  <sheetViews>
    <sheetView zoomScale="70" workbookViewId="0" zoomToFit="1"/>
  </sheetViews>
  <sheetProtection algorithmName="SHA-512" hashValue="1L9Iw1jKDod+H1pL4ifNWP4ZsrLF3ZJz1KOb7q0SsthYKUIq8Se2CvXS7EI4vc37bdF3WHqt4IsSnZASe0c+Ng==" saltValue="n0+W5dQvr34dp0BFw1O1lA==" spinCount="100000" content="1" objects="1"/>
  <pageMargins left="0.70866141732283472" right="0.70866141732283472" top="0.74803149606299213" bottom="0.74803149606299213" header="0.31496062992125984" footer="0.31496062992125984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Ranking Proyectos'!F28"/><Relationship Id="rId2" Type="http://schemas.openxmlformats.org/officeDocument/2006/relationships/hyperlink" Target="#'Puntuaci&#243;n Proyectos'!D6"/><Relationship Id="rId1" Type="http://schemas.openxmlformats.org/officeDocument/2006/relationships/hyperlink" Target="#'Info Proyectos'!C2"/><Relationship Id="rId4" Type="http://schemas.openxmlformats.org/officeDocument/2006/relationships/hyperlink" Target="#'Scorecard Proyectos'!B3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trucciones!C8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C8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nstrucciones!C8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trucciones!C8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8</xdr:row>
      <xdr:rowOff>0</xdr:rowOff>
    </xdr:from>
    <xdr:to>
      <xdr:col>3</xdr:col>
      <xdr:colOff>279525</xdr:colOff>
      <xdr:row>9</xdr:row>
      <xdr:rowOff>3300</xdr:rowOff>
    </xdr:to>
    <xdr:sp macro="" textlink="">
      <xdr:nvSpPr>
        <xdr:cNvPr id="9" name="Botón de acción: ir hacia delante o siguiente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784BA85-9C65-45E1-86FA-AC2C83E36A0E}"/>
            </a:ext>
          </a:extLst>
        </xdr:cNvPr>
        <xdr:cNvSpPr/>
      </xdr:nvSpPr>
      <xdr:spPr>
        <a:xfrm>
          <a:off x="3019425" y="2047875"/>
          <a:ext cx="270000" cy="27000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523875</xdr:colOff>
      <xdr:row>6</xdr:row>
      <xdr:rowOff>76199</xdr:rowOff>
    </xdr:from>
    <xdr:to>
      <xdr:col>3</xdr:col>
      <xdr:colOff>533400</xdr:colOff>
      <xdr:row>15</xdr:row>
      <xdr:rowOff>61574</xdr:rowOff>
    </xdr:to>
    <xdr:cxnSp macro="">
      <xdr:nvCxnSpPr>
        <xdr:cNvPr id="15" name="Conector recto 14">
          <a:extLst>
            <a:ext uri="{FF2B5EF4-FFF2-40B4-BE49-F238E27FC236}">
              <a16:creationId xmlns:a16="http://schemas.microsoft.com/office/drawing/2014/main" id="{E41B110B-9E4B-4C52-9620-1C349BAF05C4}"/>
            </a:ext>
          </a:extLst>
        </xdr:cNvPr>
        <xdr:cNvCxnSpPr/>
      </xdr:nvCxnSpPr>
      <xdr:spPr>
        <a:xfrm>
          <a:off x="3533775" y="1543049"/>
          <a:ext cx="9525" cy="27000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9</xdr:row>
      <xdr:rowOff>9525</xdr:rowOff>
    </xdr:from>
    <xdr:to>
      <xdr:col>3</xdr:col>
      <xdr:colOff>279525</xdr:colOff>
      <xdr:row>10</xdr:row>
      <xdr:rowOff>12825</xdr:rowOff>
    </xdr:to>
    <xdr:sp macro="" textlink="">
      <xdr:nvSpPr>
        <xdr:cNvPr id="17" name="Botón de acción: ir hacia delante o siguiente 1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2E559F5-2306-4A7C-A418-48E01EE4867B}"/>
            </a:ext>
          </a:extLst>
        </xdr:cNvPr>
        <xdr:cNvSpPr/>
      </xdr:nvSpPr>
      <xdr:spPr>
        <a:xfrm>
          <a:off x="3019425" y="2228850"/>
          <a:ext cx="270000" cy="27000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9525</xdr:colOff>
      <xdr:row>10</xdr:row>
      <xdr:rowOff>19050</xdr:rowOff>
    </xdr:from>
    <xdr:to>
      <xdr:col>3</xdr:col>
      <xdr:colOff>279525</xdr:colOff>
      <xdr:row>11</xdr:row>
      <xdr:rowOff>22350</xdr:rowOff>
    </xdr:to>
    <xdr:sp macro="" textlink="">
      <xdr:nvSpPr>
        <xdr:cNvPr id="18" name="Botón de acción: ir hacia delante o siguiente 1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80BAD0E-D11C-4E51-A188-1FDA74DD8999}"/>
            </a:ext>
          </a:extLst>
        </xdr:cNvPr>
        <xdr:cNvSpPr/>
      </xdr:nvSpPr>
      <xdr:spPr>
        <a:xfrm>
          <a:off x="3019425" y="2505075"/>
          <a:ext cx="270000" cy="27000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9525</xdr:colOff>
      <xdr:row>11</xdr:row>
      <xdr:rowOff>28575</xdr:rowOff>
    </xdr:from>
    <xdr:to>
      <xdr:col>3</xdr:col>
      <xdr:colOff>279525</xdr:colOff>
      <xdr:row>12</xdr:row>
      <xdr:rowOff>31875</xdr:rowOff>
    </xdr:to>
    <xdr:sp macro="" textlink="">
      <xdr:nvSpPr>
        <xdr:cNvPr id="22" name="Botón de acción: ir hacia delante o siguiente 2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384177F-B5B5-4A33-8A0F-A6EA9D4E9D5B}"/>
            </a:ext>
          </a:extLst>
        </xdr:cNvPr>
        <xdr:cNvSpPr/>
      </xdr:nvSpPr>
      <xdr:spPr>
        <a:xfrm>
          <a:off x="3019425" y="2781300"/>
          <a:ext cx="270000" cy="27000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0</xdr:row>
      <xdr:rowOff>66675</xdr:rowOff>
    </xdr:from>
    <xdr:to>
      <xdr:col>2</xdr:col>
      <xdr:colOff>402300</xdr:colOff>
      <xdr:row>0</xdr:row>
      <xdr:rowOff>326100</xdr:rowOff>
    </xdr:to>
    <xdr:sp macro="" textlink="">
      <xdr:nvSpPr>
        <xdr:cNvPr id="3" name="Botón de acción: ir a inici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3EF7C6E-7115-4834-9216-0EA3077B0DCC}"/>
            </a:ext>
          </a:extLst>
        </xdr:cNvPr>
        <xdr:cNvSpPr/>
      </xdr:nvSpPr>
      <xdr:spPr>
        <a:xfrm>
          <a:off x="114300" y="66675"/>
          <a:ext cx="288000" cy="259425"/>
        </a:xfrm>
        <a:prstGeom prst="actionButtonHome">
          <a:avLst/>
        </a:prstGeom>
        <a:solidFill>
          <a:schemeClr val="bg1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112568</xdr:colOff>
      <xdr:row>0</xdr:row>
      <xdr:rowOff>0</xdr:rowOff>
    </xdr:from>
    <xdr:to>
      <xdr:col>3</xdr:col>
      <xdr:colOff>795490</xdr:colOff>
      <xdr:row>0</xdr:row>
      <xdr:rowOff>329045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24084E-4A2A-4448-82E7-C8676DC38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bg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4909704" y="0"/>
          <a:ext cx="682922" cy="329045"/>
        </a:xfrm>
        <a:prstGeom prst="rect">
          <a:avLst/>
        </a:prstGeom>
      </xdr:spPr>
    </xdr:pic>
    <xdr:clientData/>
  </xdr:twoCellAnchor>
  <xdr:twoCellAnchor>
    <xdr:from>
      <xdr:col>1</xdr:col>
      <xdr:colOff>66675</xdr:colOff>
      <xdr:row>0</xdr:row>
      <xdr:rowOff>66675</xdr:rowOff>
    </xdr:from>
    <xdr:to>
      <xdr:col>1</xdr:col>
      <xdr:colOff>354675</xdr:colOff>
      <xdr:row>0</xdr:row>
      <xdr:rowOff>326100</xdr:rowOff>
    </xdr:to>
    <xdr:sp macro="" textlink="">
      <xdr:nvSpPr>
        <xdr:cNvPr id="3" name="Botón de acción: ir a inicio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E32CF08-B843-498A-9A96-74D3AAD3D0F3}"/>
            </a:ext>
          </a:extLst>
        </xdr:cNvPr>
        <xdr:cNvSpPr/>
      </xdr:nvSpPr>
      <xdr:spPr>
        <a:xfrm>
          <a:off x="285750" y="66675"/>
          <a:ext cx="288000" cy="259425"/>
        </a:xfrm>
        <a:prstGeom prst="actionButtonHome">
          <a:avLst/>
        </a:prstGeom>
        <a:solidFill>
          <a:schemeClr val="bg1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57150</xdr:rowOff>
    </xdr:from>
    <xdr:to>
      <xdr:col>0</xdr:col>
      <xdr:colOff>421350</xdr:colOff>
      <xdr:row>0</xdr:row>
      <xdr:rowOff>316575</xdr:rowOff>
    </xdr:to>
    <xdr:sp macro="" textlink="">
      <xdr:nvSpPr>
        <xdr:cNvPr id="4" name="Botón de acción: ir a inici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E4D7C3-DF79-40FA-A918-2C88DF6AFF2A}"/>
            </a:ext>
          </a:extLst>
        </xdr:cNvPr>
        <xdr:cNvSpPr/>
      </xdr:nvSpPr>
      <xdr:spPr>
        <a:xfrm>
          <a:off x="133350" y="57150"/>
          <a:ext cx="288000" cy="259425"/>
        </a:xfrm>
        <a:prstGeom prst="actionButtonHome">
          <a:avLst/>
        </a:prstGeom>
        <a:solidFill>
          <a:schemeClr val="bg1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105833</xdr:colOff>
      <xdr:row>1</xdr:row>
      <xdr:rowOff>232833</xdr:rowOff>
    </xdr:from>
    <xdr:to>
      <xdr:col>1</xdr:col>
      <xdr:colOff>393833</xdr:colOff>
      <xdr:row>1</xdr:row>
      <xdr:rowOff>492258</xdr:rowOff>
    </xdr:to>
    <xdr:sp macro="" textlink="">
      <xdr:nvSpPr>
        <xdr:cNvPr id="2" name="Botón de acción: ir a inici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694AF09-F4BD-443A-A9D0-C74BA2203083}"/>
            </a:ext>
          </a:extLst>
        </xdr:cNvPr>
        <xdr:cNvSpPr/>
      </xdr:nvSpPr>
      <xdr:spPr>
        <a:xfrm>
          <a:off x="328083" y="232833"/>
          <a:ext cx="288000" cy="259425"/>
        </a:xfrm>
        <a:prstGeom prst="actionButtonHome">
          <a:avLst/>
        </a:prstGeom>
        <a:solidFill>
          <a:schemeClr val="bg1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40536" cy="62865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A3EDDDA-4914-40C1-8D95-C44379CB1C5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40536" cy="62865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60013B4-08D5-4B0C-BF2D-DD20D4BCE14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640536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0.8853</cdr:x>
      <cdr:y>0.49881</cdr:y>
    </cdr:from>
    <cdr:to>
      <cdr:x>0.95584</cdr:x>
      <cdr:y>0.55839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661526" y="3128977"/>
          <a:ext cx="610463" cy="3737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AU" sz="1200" b="1">
              <a:solidFill>
                <a:srgbClr val="FF0000"/>
              </a:solidFill>
            </a:rPr>
            <a:t>FÁCIL</a:t>
          </a:r>
          <a:r>
            <a:rPr lang="en-AU" sz="1100"/>
            <a:t> </a:t>
          </a:r>
        </a:p>
      </cdr:txBody>
    </cdr:sp>
  </cdr:relSizeAnchor>
  <cdr:relSizeAnchor xmlns:cdr="http://schemas.openxmlformats.org/drawingml/2006/chartDrawing">
    <cdr:from>
      <cdr:x>0.0673</cdr:x>
      <cdr:y>0.50017</cdr:y>
    </cdr:from>
    <cdr:to>
      <cdr:x>0.14937</cdr:x>
      <cdr:y>0.56223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582442" y="3137508"/>
          <a:ext cx="710236" cy="38929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AU" sz="1200" b="1">
              <a:solidFill>
                <a:srgbClr val="FF0000"/>
              </a:solidFill>
            </a:rPr>
            <a:t>DIFÍCIL</a:t>
          </a:r>
        </a:p>
      </cdr:txBody>
    </cdr:sp>
  </cdr:relSizeAnchor>
  <cdr:relSizeAnchor xmlns:cdr="http://schemas.openxmlformats.org/drawingml/2006/chartDrawing">
    <cdr:from>
      <cdr:x>0.47593</cdr:x>
      <cdr:y>0.089</cdr:y>
    </cdr:from>
    <cdr:to>
      <cdr:x>0.5456</cdr:x>
      <cdr:y>0.15107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4118773" y="558287"/>
          <a:ext cx="602906" cy="3893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AU" sz="1200" b="1">
              <a:solidFill>
                <a:srgbClr val="00B050"/>
              </a:solidFill>
            </a:rPr>
            <a:t>ALTO</a:t>
          </a:r>
        </a:p>
      </cdr:txBody>
    </cdr:sp>
  </cdr:relSizeAnchor>
  <cdr:relSizeAnchor xmlns:cdr="http://schemas.openxmlformats.org/drawingml/2006/chartDrawing">
    <cdr:from>
      <cdr:x>0.4792</cdr:x>
      <cdr:y>0.91166</cdr:y>
    </cdr:from>
    <cdr:to>
      <cdr:x>0.55818</cdr:x>
      <cdr:y>0.98117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4147044" y="5718726"/>
          <a:ext cx="683491" cy="4360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AU" sz="1200" b="1">
              <a:solidFill>
                <a:srgbClr val="00B050"/>
              </a:solidFill>
            </a:rPr>
            <a:t>BAJO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CDD01-D2CC-482B-B0FE-34CD5E2F28A5}">
  <sheetPr codeName="Hoja1"/>
  <dimension ref="B1:I16"/>
  <sheetViews>
    <sheetView showGridLines="0" tabSelected="1" workbookViewId="0">
      <selection activeCell="C8" sqref="C8"/>
    </sheetView>
  </sheetViews>
  <sheetFormatPr baseColWidth="10" defaultRowHeight="15" x14ac:dyDescent="0.25"/>
  <cols>
    <col min="1" max="1" width="1.7109375" customWidth="1"/>
    <col min="2" max="2" width="3.42578125" customWidth="1"/>
    <col min="3" max="3" width="40" customWidth="1"/>
    <col min="5" max="9" width="11.7109375" customWidth="1"/>
    <col min="10" max="10" width="1.7109375" customWidth="1"/>
  </cols>
  <sheetData>
    <row r="1" spans="2:9" ht="15.75" thickBot="1" x14ac:dyDescent="0.3"/>
    <row r="2" spans="2:9" ht="24.75" x14ac:dyDescent="0.25">
      <c r="B2" s="191" t="s">
        <v>95</v>
      </c>
      <c r="C2" s="192"/>
      <c r="D2" s="192"/>
      <c r="E2" s="192"/>
      <c r="F2" s="192"/>
      <c r="G2" s="192"/>
      <c r="H2" s="192"/>
      <c r="I2" s="193"/>
    </row>
    <row r="3" spans="2:9" ht="18.75" x14ac:dyDescent="0.25">
      <c r="B3" s="194" t="s">
        <v>73</v>
      </c>
      <c r="C3" s="195"/>
      <c r="D3" s="195"/>
      <c r="E3" s="195"/>
      <c r="F3" s="195"/>
      <c r="G3" s="195"/>
      <c r="H3" s="195"/>
      <c r="I3" s="196"/>
    </row>
    <row r="4" spans="2:9" x14ac:dyDescent="0.25">
      <c r="B4" s="197" t="s">
        <v>78</v>
      </c>
      <c r="C4" s="198"/>
      <c r="D4" s="198"/>
      <c r="E4" s="198"/>
      <c r="F4" s="198"/>
      <c r="G4" s="198"/>
      <c r="H4" s="198"/>
      <c r="I4" s="199"/>
    </row>
    <row r="5" spans="2:9" x14ac:dyDescent="0.25">
      <c r="B5" s="174"/>
      <c r="I5" s="175"/>
    </row>
    <row r="6" spans="2:9" s="176" customFormat="1" ht="21" x14ac:dyDescent="0.35">
      <c r="B6" s="177" t="s">
        <v>74</v>
      </c>
      <c r="I6" s="178"/>
    </row>
    <row r="7" spans="2:9" s="176" customFormat="1" ht="21" x14ac:dyDescent="0.35">
      <c r="B7" s="179" t="s">
        <v>86</v>
      </c>
      <c r="D7" s="180" t="s">
        <v>75</v>
      </c>
      <c r="E7" s="176" t="s">
        <v>88</v>
      </c>
      <c r="I7" s="178"/>
    </row>
    <row r="8" spans="2:9" s="176" customFormat="1" ht="21" x14ac:dyDescent="0.35">
      <c r="B8" s="181">
        <v>1</v>
      </c>
      <c r="C8" s="182" t="s">
        <v>76</v>
      </c>
      <c r="E8" s="176" t="s">
        <v>87</v>
      </c>
      <c r="I8" s="178"/>
    </row>
    <row r="9" spans="2:9" s="176" customFormat="1" ht="21" x14ac:dyDescent="0.35">
      <c r="B9" s="181">
        <v>2</v>
      </c>
      <c r="C9" s="182" t="s">
        <v>79</v>
      </c>
      <c r="D9" s="180" t="s">
        <v>75</v>
      </c>
      <c r="E9" s="176" t="s">
        <v>89</v>
      </c>
      <c r="I9" s="178"/>
    </row>
    <row r="10" spans="2:9" s="176" customFormat="1" ht="21" x14ac:dyDescent="0.35">
      <c r="B10" s="181">
        <v>3</v>
      </c>
      <c r="C10" s="182" t="s">
        <v>80</v>
      </c>
      <c r="D10" s="180"/>
      <c r="E10" s="176" t="s">
        <v>90</v>
      </c>
      <c r="I10" s="178"/>
    </row>
    <row r="11" spans="2:9" s="176" customFormat="1" ht="21" x14ac:dyDescent="0.35">
      <c r="B11" s="181">
        <v>4</v>
      </c>
      <c r="C11" s="182" t="s">
        <v>81</v>
      </c>
      <c r="D11" s="180" t="s">
        <v>75</v>
      </c>
      <c r="E11" s="176" t="s">
        <v>91</v>
      </c>
      <c r="I11" s="178"/>
    </row>
    <row r="12" spans="2:9" s="176" customFormat="1" ht="21" x14ac:dyDescent="0.35">
      <c r="B12" s="181">
        <v>5</v>
      </c>
      <c r="C12" s="182" t="s">
        <v>85</v>
      </c>
      <c r="E12" s="176" t="s">
        <v>92</v>
      </c>
      <c r="I12" s="178"/>
    </row>
    <row r="13" spans="2:9" s="176" customFormat="1" ht="21" x14ac:dyDescent="0.35">
      <c r="B13" s="181">
        <v>6</v>
      </c>
      <c r="C13" s="188" t="s">
        <v>82</v>
      </c>
      <c r="D13" s="180" t="s">
        <v>75</v>
      </c>
      <c r="E13" s="176" t="s">
        <v>94</v>
      </c>
      <c r="I13" s="178"/>
    </row>
    <row r="14" spans="2:9" s="176" customFormat="1" ht="21" x14ac:dyDescent="0.35">
      <c r="B14" s="181">
        <v>7</v>
      </c>
      <c r="C14" s="189" t="s">
        <v>83</v>
      </c>
      <c r="E14" s="176" t="s">
        <v>93</v>
      </c>
      <c r="I14" s="178"/>
    </row>
    <row r="15" spans="2:9" s="176" customFormat="1" ht="21" x14ac:dyDescent="0.35">
      <c r="B15" s="181">
        <v>8</v>
      </c>
      <c r="C15" s="190" t="s">
        <v>84</v>
      </c>
      <c r="D15" s="180" t="s">
        <v>75</v>
      </c>
      <c r="E15" s="176" t="s">
        <v>77</v>
      </c>
      <c r="I15" s="178"/>
    </row>
    <row r="16" spans="2:9" ht="15.75" thickBot="1" x14ac:dyDescent="0.3">
      <c r="B16" s="183"/>
      <c r="C16" s="184"/>
      <c r="D16" s="184"/>
      <c r="E16" s="184"/>
      <c r="F16" s="184"/>
      <c r="G16" s="184"/>
      <c r="H16" s="184"/>
      <c r="I16" s="185"/>
    </row>
  </sheetData>
  <sheetProtection algorithmName="SHA-512" hashValue="O6vhFr/9rPMnxb31z40YTxKgkncV7yzAaCIrrPMSePLeR6lZxOEDy4GBjxljtKHud9mynoDEc2fYcWN5dRUUcg==" saltValue="eOmskU20ifwnH79yLOpZHg==" spinCount="100000" sheet="1" objects="1" scenarios="1"/>
  <mergeCells count="3">
    <mergeCell ref="B2:I2"/>
    <mergeCell ref="B3:I3"/>
    <mergeCell ref="B4:I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>
    <pageSetUpPr fitToPage="1"/>
  </sheetPr>
  <dimension ref="A1:E33"/>
  <sheetViews>
    <sheetView showGridLines="0" topLeftCell="C1" zoomScaleNormal="100" workbookViewId="0">
      <pane ySplit="1" topLeftCell="A2" activePane="bottomLeft" state="frozen"/>
      <selection activeCell="C1" sqref="C1"/>
      <selection pane="bottomLeft" activeCell="C2" sqref="C2"/>
    </sheetView>
  </sheetViews>
  <sheetFormatPr baseColWidth="10" defaultColWidth="9.140625" defaultRowHeight="15" x14ac:dyDescent="0.25"/>
  <cols>
    <col min="1" max="1" width="18.7109375" style="24" hidden="1" customWidth="1"/>
    <col min="2" max="2" width="0" style="36" hidden="1" customWidth="1"/>
    <col min="3" max="3" width="62.7109375" style="36" customWidth="1"/>
    <col min="4" max="4" width="62.7109375" style="38" customWidth="1"/>
    <col min="5" max="5" width="62.7109375" style="37" customWidth="1"/>
    <col min="6" max="16384" width="9.140625" style="36"/>
  </cols>
  <sheetData>
    <row r="1" spans="1:5" s="35" customFormat="1" ht="30" customHeight="1" thickBot="1" x14ac:dyDescent="0.3">
      <c r="A1" s="154" t="s">
        <v>7</v>
      </c>
      <c r="B1" s="154" t="s">
        <v>1</v>
      </c>
      <c r="C1" s="186" t="s">
        <v>8</v>
      </c>
      <c r="D1" s="187" t="s">
        <v>9</v>
      </c>
      <c r="E1" s="186" t="s">
        <v>10</v>
      </c>
    </row>
    <row r="2" spans="1:5" ht="15.75" thickTop="1" x14ac:dyDescent="0.25">
      <c r="B2" s="155">
        <v>1</v>
      </c>
      <c r="C2" s="171" t="s">
        <v>12</v>
      </c>
      <c r="D2" s="172"/>
      <c r="E2" s="173"/>
    </row>
    <row r="3" spans="1:5" x14ac:dyDescent="0.25">
      <c r="B3" s="155">
        <v>2</v>
      </c>
      <c r="C3" s="171" t="s">
        <v>13</v>
      </c>
      <c r="D3" s="172"/>
      <c r="E3" s="173"/>
    </row>
    <row r="4" spans="1:5" x14ac:dyDescent="0.25">
      <c r="B4" s="155">
        <v>3</v>
      </c>
      <c r="C4" s="171" t="s">
        <v>14</v>
      </c>
      <c r="D4" s="172"/>
      <c r="E4" s="173"/>
    </row>
    <row r="5" spans="1:5" x14ac:dyDescent="0.25">
      <c r="B5" s="155">
        <v>4</v>
      </c>
      <c r="C5" s="171" t="s">
        <v>15</v>
      </c>
      <c r="D5" s="172"/>
      <c r="E5" s="173"/>
    </row>
    <row r="6" spans="1:5" x14ac:dyDescent="0.25">
      <c r="B6" s="155">
        <v>5</v>
      </c>
      <c r="C6" s="171" t="s">
        <v>16</v>
      </c>
      <c r="D6" s="172"/>
      <c r="E6" s="173"/>
    </row>
    <row r="7" spans="1:5" x14ac:dyDescent="0.25">
      <c r="B7" s="155">
        <v>6</v>
      </c>
      <c r="C7" s="171" t="s">
        <v>17</v>
      </c>
      <c r="D7" s="172"/>
      <c r="E7" s="173"/>
    </row>
    <row r="8" spans="1:5" x14ac:dyDescent="0.25">
      <c r="B8" s="155">
        <v>7</v>
      </c>
      <c r="C8" s="171" t="s">
        <v>18</v>
      </c>
      <c r="D8" s="172"/>
      <c r="E8" s="173"/>
    </row>
    <row r="9" spans="1:5" x14ac:dyDescent="0.25">
      <c r="B9" s="155">
        <v>8</v>
      </c>
      <c r="C9" s="171" t="s">
        <v>19</v>
      </c>
      <c r="D9" s="172"/>
      <c r="E9" s="173"/>
    </row>
    <row r="10" spans="1:5" x14ac:dyDescent="0.25">
      <c r="B10" s="155">
        <v>9</v>
      </c>
      <c r="C10" s="171" t="s">
        <v>20</v>
      </c>
      <c r="D10" s="172"/>
      <c r="E10" s="173"/>
    </row>
    <row r="11" spans="1:5" x14ac:dyDescent="0.25">
      <c r="B11" s="155">
        <v>10</v>
      </c>
      <c r="C11" s="171" t="s">
        <v>21</v>
      </c>
      <c r="D11" s="172"/>
      <c r="E11" s="173"/>
    </row>
    <row r="12" spans="1:5" s="37" customFormat="1" x14ac:dyDescent="0.25">
      <c r="A12" s="24"/>
      <c r="B12" s="36"/>
      <c r="C12" s="36"/>
      <c r="D12" s="38"/>
    </row>
    <row r="13" spans="1:5" x14ac:dyDescent="0.25">
      <c r="B13" s="37"/>
      <c r="C13" s="37"/>
      <c r="D13" s="39"/>
    </row>
    <row r="14" spans="1:5" x14ac:dyDescent="0.25">
      <c r="C14" s="37"/>
      <c r="D14" s="39"/>
    </row>
    <row r="15" spans="1:5" x14ac:dyDescent="0.25">
      <c r="B15" s="37"/>
      <c r="C15" s="37"/>
      <c r="D15" s="39"/>
    </row>
    <row r="16" spans="1:5" x14ac:dyDescent="0.25">
      <c r="B16" s="37"/>
      <c r="C16" s="37"/>
      <c r="D16" s="39"/>
    </row>
    <row r="17" spans="2:5" x14ac:dyDescent="0.25">
      <c r="B17" s="37"/>
      <c r="C17" s="37"/>
      <c r="D17" s="39"/>
    </row>
    <row r="18" spans="2:5" x14ac:dyDescent="0.25">
      <c r="E18" s="39"/>
    </row>
    <row r="19" spans="2:5" x14ac:dyDescent="0.25">
      <c r="D19" s="39"/>
    </row>
    <row r="20" spans="2:5" x14ac:dyDescent="0.25">
      <c r="C20" s="37"/>
      <c r="D20" s="39"/>
    </row>
    <row r="21" spans="2:5" x14ac:dyDescent="0.25">
      <c r="B21" s="37"/>
      <c r="C21" s="37"/>
      <c r="D21" s="39"/>
    </row>
    <row r="22" spans="2:5" x14ac:dyDescent="0.25">
      <c r="B22" s="37"/>
      <c r="C22" s="37"/>
      <c r="D22" s="39"/>
    </row>
    <row r="24" spans="2:5" x14ac:dyDescent="0.25">
      <c r="B24" s="37"/>
      <c r="C24" s="37"/>
      <c r="D24" s="39"/>
    </row>
    <row r="25" spans="2:5" x14ac:dyDescent="0.25">
      <c r="B25" s="37"/>
      <c r="C25" s="37"/>
      <c r="D25" s="39"/>
    </row>
    <row r="26" spans="2:5" x14ac:dyDescent="0.25">
      <c r="B26" s="37"/>
      <c r="C26" s="37"/>
      <c r="D26" s="39"/>
    </row>
    <row r="27" spans="2:5" x14ac:dyDescent="0.25">
      <c r="B27" s="37"/>
      <c r="C27" s="37"/>
      <c r="D27" s="39"/>
    </row>
    <row r="28" spans="2:5" x14ac:dyDescent="0.25">
      <c r="B28" s="37"/>
      <c r="C28" s="37"/>
      <c r="D28" s="39"/>
    </row>
    <row r="29" spans="2:5" x14ac:dyDescent="0.25">
      <c r="B29" s="37"/>
      <c r="C29" s="37"/>
      <c r="D29" s="39"/>
    </row>
    <row r="30" spans="2:5" x14ac:dyDescent="0.25">
      <c r="B30" s="37"/>
      <c r="C30" s="37"/>
      <c r="D30" s="39"/>
    </row>
    <row r="31" spans="2:5" x14ac:dyDescent="0.25">
      <c r="C31" s="37"/>
      <c r="D31" s="39"/>
    </row>
    <row r="32" spans="2:5" x14ac:dyDescent="0.25">
      <c r="C32" s="37"/>
    </row>
    <row r="33" spans="3:3" x14ac:dyDescent="0.25">
      <c r="C33" s="37"/>
    </row>
  </sheetData>
  <sheetProtection algorithmName="SHA-512" hashValue="jnTZSVM+gQKZXbo/5qXbq5tmSisez+fQ13r9JQ5kjs/wvjpc0/27/0gw+iPRkTSqIAqwvWmEAoYtkF8PNryDcw==" saltValue="5NzNCLcohLeX5Wmckok5wA==" spinCount="100000" sheet="1" objects="1" scenarios="1"/>
  <autoFilter ref="A1:E31" xr:uid="{00000000-0009-0000-0000-000001000000}">
    <sortState xmlns:xlrd2="http://schemas.microsoft.com/office/spreadsheetml/2017/richdata2" ref="A2:E41">
      <sortCondition ref="B1:B39"/>
    </sortState>
  </autoFilter>
  <phoneticPr fontId="29" type="noConversion"/>
  <pageMargins left="0.7" right="0.7" top="0.75" bottom="0.75" header="0.3" footer="0.3"/>
  <pageSetup paperSize="9" scale="45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B1:CX82"/>
  <sheetViews>
    <sheetView showGridLines="0" zoomScaleNormal="10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D6" sqref="D6"/>
    </sheetView>
  </sheetViews>
  <sheetFormatPr baseColWidth="10" defaultColWidth="8.85546875" defaultRowHeight="12.75" x14ac:dyDescent="0.2"/>
  <cols>
    <col min="1" max="1" width="3.28515625" style="2" customWidth="1"/>
    <col min="2" max="2" width="68.7109375" style="5" customWidth="1"/>
    <col min="3" max="3" width="10.85546875" style="3" hidden="1" customWidth="1"/>
    <col min="4" max="4" width="13.5703125" style="3" customWidth="1"/>
    <col min="5" max="14" width="10.85546875" style="3" customWidth="1"/>
    <col min="15" max="101" width="10.85546875" style="3" hidden="1" customWidth="1"/>
    <col min="102" max="102" width="3.28515625" style="2" customWidth="1"/>
    <col min="103" max="16384" width="8.85546875" style="2"/>
  </cols>
  <sheetData>
    <row r="1" spans="2:102" ht="94.9" customHeight="1" x14ac:dyDescent="0.2">
      <c r="B1" s="169" t="s">
        <v>68</v>
      </c>
      <c r="C1" s="102"/>
      <c r="D1" s="150" t="s">
        <v>67</v>
      </c>
      <c r="E1" s="215" t="s">
        <v>66</v>
      </c>
      <c r="F1" s="215"/>
      <c r="G1" s="215"/>
      <c r="H1" s="215"/>
      <c r="I1" s="215"/>
      <c r="J1" s="215"/>
      <c r="K1" s="215"/>
      <c r="L1" s="215"/>
      <c r="M1" s="215"/>
      <c r="N1" s="216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103"/>
      <c r="BY1" s="103"/>
      <c r="BZ1" s="103"/>
      <c r="CA1" s="103"/>
      <c r="CB1" s="103"/>
      <c r="CC1" s="103"/>
      <c r="CD1" s="103"/>
      <c r="CE1" s="103"/>
      <c r="CF1" s="103"/>
      <c r="CG1" s="103"/>
      <c r="CH1" s="103"/>
      <c r="CI1" s="103"/>
      <c r="CJ1" s="103"/>
      <c r="CK1" s="103"/>
      <c r="CL1" s="103"/>
      <c r="CM1" s="103"/>
      <c r="CN1" s="103"/>
      <c r="CO1" s="103"/>
      <c r="CP1" s="103"/>
      <c r="CQ1" s="103"/>
      <c r="CR1" s="103"/>
      <c r="CS1" s="103"/>
      <c r="CT1" s="103"/>
      <c r="CU1" s="103"/>
      <c r="CV1" s="103"/>
      <c r="CW1" s="104"/>
      <c r="CX1" s="94"/>
    </row>
    <row r="2" spans="2:102" s="75" customFormat="1" hidden="1" x14ac:dyDescent="0.2">
      <c r="B2" s="129"/>
      <c r="C2" s="130"/>
      <c r="D2" s="130"/>
      <c r="E2" s="130">
        <v>4</v>
      </c>
      <c r="F2" s="130">
        <v>5</v>
      </c>
      <c r="G2" s="130">
        <v>6</v>
      </c>
      <c r="H2" s="130">
        <v>7</v>
      </c>
      <c r="I2" s="130">
        <v>8</v>
      </c>
      <c r="J2" s="130">
        <v>9</v>
      </c>
      <c r="K2" s="130">
        <v>10</v>
      </c>
      <c r="L2" s="130">
        <v>11</v>
      </c>
      <c r="M2" s="130">
        <v>12</v>
      </c>
      <c r="N2" s="131">
        <v>13</v>
      </c>
      <c r="O2" s="40">
        <v>14</v>
      </c>
      <c r="P2" s="40">
        <v>15</v>
      </c>
      <c r="Q2" s="40">
        <v>16</v>
      </c>
      <c r="R2" s="40">
        <v>17</v>
      </c>
      <c r="S2" s="40">
        <v>18</v>
      </c>
      <c r="T2" s="40">
        <v>19</v>
      </c>
      <c r="U2" s="40">
        <v>20</v>
      </c>
      <c r="V2" s="40">
        <v>21</v>
      </c>
      <c r="W2" s="40">
        <v>22</v>
      </c>
      <c r="X2" s="40">
        <v>23</v>
      </c>
      <c r="Y2" s="40">
        <v>24</v>
      </c>
      <c r="Z2" s="40">
        <v>25</v>
      </c>
      <c r="AA2" s="40">
        <v>26</v>
      </c>
      <c r="AB2" s="40">
        <v>27</v>
      </c>
      <c r="AC2" s="40">
        <v>28</v>
      </c>
      <c r="AD2" s="40">
        <v>29</v>
      </c>
      <c r="AE2" s="40">
        <v>30</v>
      </c>
      <c r="AF2" s="40">
        <v>31</v>
      </c>
      <c r="AG2" s="40">
        <v>32</v>
      </c>
      <c r="AH2" s="40">
        <v>33</v>
      </c>
      <c r="AI2" s="40">
        <v>34</v>
      </c>
      <c r="AJ2" s="40">
        <v>35</v>
      </c>
      <c r="AK2" s="40">
        <v>36</v>
      </c>
      <c r="AL2" s="40">
        <v>37</v>
      </c>
      <c r="AM2" s="40">
        <v>38</v>
      </c>
      <c r="AN2" s="40">
        <v>39</v>
      </c>
      <c r="AO2" s="40">
        <v>40</v>
      </c>
      <c r="AP2" s="40">
        <v>41</v>
      </c>
      <c r="AQ2" s="40">
        <v>42</v>
      </c>
      <c r="AR2" s="40">
        <v>43</v>
      </c>
      <c r="AS2" s="40">
        <v>44</v>
      </c>
      <c r="AT2" s="40">
        <v>45</v>
      </c>
      <c r="AU2" s="40">
        <v>46</v>
      </c>
      <c r="AV2" s="40">
        <v>47</v>
      </c>
      <c r="AW2" s="40">
        <v>48</v>
      </c>
      <c r="AX2" s="40">
        <v>49</v>
      </c>
      <c r="AY2" s="40">
        <v>50</v>
      </c>
      <c r="AZ2" s="40">
        <v>51</v>
      </c>
      <c r="BA2" s="40">
        <v>52</v>
      </c>
      <c r="BB2" s="40">
        <v>53</v>
      </c>
      <c r="BC2" s="40">
        <v>54</v>
      </c>
      <c r="BD2" s="40">
        <v>55</v>
      </c>
      <c r="BE2" s="40">
        <v>56</v>
      </c>
      <c r="BF2" s="40">
        <v>57</v>
      </c>
      <c r="BG2" s="40">
        <v>58</v>
      </c>
      <c r="BH2" s="40">
        <v>59</v>
      </c>
      <c r="BI2" s="40">
        <v>60</v>
      </c>
      <c r="BJ2" s="40">
        <v>61</v>
      </c>
      <c r="BK2" s="40">
        <v>62</v>
      </c>
      <c r="BL2" s="40">
        <v>63</v>
      </c>
      <c r="BM2" s="40">
        <v>64</v>
      </c>
      <c r="BN2" s="40">
        <v>65</v>
      </c>
      <c r="BO2" s="40">
        <v>66</v>
      </c>
      <c r="BP2" s="40">
        <v>67</v>
      </c>
      <c r="BQ2" s="40">
        <v>68</v>
      </c>
      <c r="BR2" s="40">
        <v>69</v>
      </c>
      <c r="BS2" s="40">
        <v>70</v>
      </c>
      <c r="BT2" s="40">
        <v>71</v>
      </c>
      <c r="BU2" s="40">
        <v>72</v>
      </c>
      <c r="BV2" s="40">
        <v>73</v>
      </c>
      <c r="BW2" s="40">
        <v>74</v>
      </c>
      <c r="BX2" s="40">
        <v>75</v>
      </c>
      <c r="BY2" s="40">
        <v>76</v>
      </c>
      <c r="BZ2" s="40">
        <v>77</v>
      </c>
      <c r="CA2" s="40">
        <v>78</v>
      </c>
      <c r="CB2" s="40">
        <v>79</v>
      </c>
      <c r="CC2" s="40">
        <v>80</v>
      </c>
      <c r="CD2" s="40">
        <v>81</v>
      </c>
      <c r="CE2" s="40">
        <v>82</v>
      </c>
      <c r="CF2" s="40">
        <v>83</v>
      </c>
      <c r="CG2" s="40">
        <v>84</v>
      </c>
      <c r="CH2" s="40">
        <v>85</v>
      </c>
      <c r="CI2" s="40">
        <v>86</v>
      </c>
      <c r="CJ2" s="40">
        <v>87</v>
      </c>
      <c r="CK2" s="40">
        <v>88</v>
      </c>
      <c r="CL2" s="40">
        <v>89</v>
      </c>
      <c r="CM2" s="40">
        <v>90</v>
      </c>
      <c r="CN2" s="40">
        <v>91</v>
      </c>
      <c r="CO2" s="40">
        <v>92</v>
      </c>
      <c r="CP2" s="40">
        <v>93</v>
      </c>
      <c r="CQ2" s="40">
        <v>94</v>
      </c>
      <c r="CR2" s="40">
        <v>95</v>
      </c>
      <c r="CS2" s="40">
        <v>96</v>
      </c>
      <c r="CT2" s="40">
        <v>97</v>
      </c>
      <c r="CU2" s="40">
        <v>98</v>
      </c>
      <c r="CV2" s="40">
        <v>99</v>
      </c>
      <c r="CW2" s="40">
        <v>100</v>
      </c>
    </row>
    <row r="3" spans="2:102" s="23" customFormat="1" ht="47.25" customHeight="1" x14ac:dyDescent="0.2">
      <c r="B3" s="135" t="s">
        <v>41</v>
      </c>
      <c r="C3" s="22"/>
      <c r="D3" s="151" t="s">
        <v>39</v>
      </c>
      <c r="E3" s="97" t="str">
        <f ca="1">OFFSET('Info Proyectos'!$C$2,'Puntuación Proyectos'!E2-4,0)</f>
        <v>Proyecto 1</v>
      </c>
      <c r="F3" s="21" t="str">
        <f ca="1">OFFSET('Info Proyectos'!$C$2,'Puntuación Proyectos'!F2-4,0)</f>
        <v>Proyecto 2</v>
      </c>
      <c r="G3" s="21" t="str">
        <f ca="1">OFFSET('Info Proyectos'!$C$2,'Puntuación Proyectos'!G2-4,0)</f>
        <v>Proyecto 3</v>
      </c>
      <c r="H3" s="21" t="str">
        <f ca="1">OFFSET('Info Proyectos'!$C$2,'Puntuación Proyectos'!H2-4,0)</f>
        <v>Proyecto 4</v>
      </c>
      <c r="I3" s="21" t="str">
        <f ca="1">OFFSET('Info Proyectos'!$C$2,'Puntuación Proyectos'!I2-4,0)</f>
        <v>Proyecto 5</v>
      </c>
      <c r="J3" s="21" t="str">
        <f ca="1">OFFSET('Info Proyectos'!$C$2,'Puntuación Proyectos'!J2-4,0)</f>
        <v>Proyecto 6</v>
      </c>
      <c r="K3" s="21" t="str">
        <f ca="1">OFFSET('Info Proyectos'!$C$2,'Puntuación Proyectos'!K2-4,0)</f>
        <v>Proyecto 7</v>
      </c>
      <c r="L3" s="21" t="str">
        <f ca="1">OFFSET('Info Proyectos'!$C$2,'Puntuación Proyectos'!L2-4,0)</f>
        <v>Proyecto 8</v>
      </c>
      <c r="M3" s="21" t="str">
        <f ca="1">OFFSET('Info Proyectos'!$C$2,'Puntuación Proyectos'!M2-4,0)</f>
        <v>Proyecto 9</v>
      </c>
      <c r="N3" s="21" t="str">
        <f ca="1">OFFSET('Info Proyectos'!$C$2,'Puntuación Proyectos'!N2-4,0)</f>
        <v>Proyecto 10</v>
      </c>
      <c r="O3" s="97">
        <f ca="1">OFFSET('Info Proyectos'!$C$2,'Puntuación Proyectos'!O2-4,0)</f>
        <v>0</v>
      </c>
      <c r="P3" s="21">
        <f ca="1">OFFSET('Info Proyectos'!$C$2,'Puntuación Proyectos'!P2-4,0)</f>
        <v>0</v>
      </c>
      <c r="Q3" s="21">
        <f ca="1">OFFSET('Info Proyectos'!$C$2,'Puntuación Proyectos'!Q2-4,0)</f>
        <v>0</v>
      </c>
      <c r="R3" s="21">
        <f ca="1">OFFSET('Info Proyectos'!$C$2,'Puntuación Proyectos'!R2-4,0)</f>
        <v>0</v>
      </c>
      <c r="S3" s="21">
        <f ca="1">OFFSET('Info Proyectos'!$C$2,'Puntuación Proyectos'!S2-4,0)</f>
        <v>0</v>
      </c>
      <c r="T3" s="21">
        <f ca="1">OFFSET('Info Proyectos'!$C$2,'Puntuación Proyectos'!T2-4,0)</f>
        <v>0</v>
      </c>
      <c r="U3" s="21">
        <f ca="1">OFFSET('Info Proyectos'!$C$2,'Puntuación Proyectos'!U2-4,0)</f>
        <v>0</v>
      </c>
      <c r="V3" s="21">
        <f ca="1">OFFSET('Info Proyectos'!$C$2,'Puntuación Proyectos'!V2-4,0)</f>
        <v>0</v>
      </c>
      <c r="W3" s="21">
        <f ca="1">OFFSET('Info Proyectos'!$C$2,'Puntuación Proyectos'!W2-4,0)</f>
        <v>0</v>
      </c>
      <c r="X3" s="21">
        <f ca="1">OFFSET('Info Proyectos'!$C$2,'Puntuación Proyectos'!X2-4,0)</f>
        <v>0</v>
      </c>
      <c r="Y3" s="21">
        <f ca="1">OFFSET('Info Proyectos'!$C$2,'Puntuación Proyectos'!Y2-4,0)</f>
        <v>0</v>
      </c>
      <c r="Z3" s="21">
        <f ca="1">OFFSET('Info Proyectos'!$C$2,'Puntuación Proyectos'!Z2-4,0)</f>
        <v>0</v>
      </c>
      <c r="AA3" s="21">
        <f ca="1">OFFSET('Info Proyectos'!$C$2,'Puntuación Proyectos'!AA2-4,0)</f>
        <v>0</v>
      </c>
      <c r="AB3" s="21">
        <f ca="1">OFFSET('Info Proyectos'!$C$2,'Puntuación Proyectos'!AB2-4,0)</f>
        <v>0</v>
      </c>
      <c r="AC3" s="21">
        <f ca="1">OFFSET('Info Proyectos'!$C$2,'Puntuación Proyectos'!AC2-4,0)</f>
        <v>0</v>
      </c>
      <c r="AD3" s="21">
        <f ca="1">OFFSET('Info Proyectos'!$C$2,'Puntuación Proyectos'!AD2-4,0)</f>
        <v>0</v>
      </c>
      <c r="AE3" s="21">
        <f ca="1">OFFSET('Info Proyectos'!$C$2,'Puntuación Proyectos'!AE2-4,0)</f>
        <v>0</v>
      </c>
      <c r="AF3" s="21">
        <f ca="1">OFFSET('Info Proyectos'!$C$2,'Puntuación Proyectos'!AF2-4,0)</f>
        <v>0</v>
      </c>
      <c r="AG3" s="21">
        <f ca="1">OFFSET('Info Proyectos'!$C$2,'Puntuación Proyectos'!AG2-4,0)</f>
        <v>0</v>
      </c>
      <c r="AH3" s="21">
        <f ca="1">OFFSET('Info Proyectos'!$C$2,'Puntuación Proyectos'!AH2-4,0)</f>
        <v>0</v>
      </c>
      <c r="AI3" s="21">
        <f ca="1">OFFSET('Info Proyectos'!$C$2,'Puntuación Proyectos'!AI2-4,0)</f>
        <v>0</v>
      </c>
      <c r="AJ3" s="21">
        <f ca="1">OFFSET('Info Proyectos'!$C$2,'Puntuación Proyectos'!AJ2-4,0)</f>
        <v>0</v>
      </c>
      <c r="AK3" s="21">
        <f ca="1">OFFSET('Info Proyectos'!$C$2,'Puntuación Proyectos'!AK2-4,0)</f>
        <v>0</v>
      </c>
      <c r="AL3" s="21">
        <f ca="1">OFFSET('Info Proyectos'!$C$2,'Puntuación Proyectos'!AL2-4,0)</f>
        <v>0</v>
      </c>
      <c r="AM3" s="21">
        <f ca="1">OFFSET('Info Proyectos'!$C$2,'Puntuación Proyectos'!AM2-4,0)</f>
        <v>0</v>
      </c>
      <c r="AN3" s="21">
        <f ca="1">OFFSET('Info Proyectos'!$C$2,'Puntuación Proyectos'!AN2-4,0)</f>
        <v>0</v>
      </c>
      <c r="AO3" s="21">
        <f ca="1">OFFSET('Info Proyectos'!$C$2,'Puntuación Proyectos'!AO2-4,0)</f>
        <v>0</v>
      </c>
      <c r="AP3" s="21">
        <f ca="1">OFFSET('Info Proyectos'!$C$2,'Puntuación Proyectos'!AP2-4,0)</f>
        <v>0</v>
      </c>
      <c r="AQ3" s="21">
        <f ca="1">OFFSET('Info Proyectos'!$C$2,'Puntuación Proyectos'!AQ2-4,0)</f>
        <v>0</v>
      </c>
      <c r="AR3" s="21">
        <f ca="1">OFFSET('Info Proyectos'!$C$2,'Puntuación Proyectos'!AR2-4,0)</f>
        <v>0</v>
      </c>
      <c r="AS3" s="21">
        <f ca="1">OFFSET('Info Proyectos'!$C$2,'Puntuación Proyectos'!AS2-4,0)</f>
        <v>0</v>
      </c>
      <c r="AT3" s="21">
        <f ca="1">OFFSET('Info Proyectos'!$C$2,'Puntuación Proyectos'!AT2-4,0)</f>
        <v>0</v>
      </c>
      <c r="AU3" s="21">
        <f ca="1">OFFSET('Info Proyectos'!$C$2,'Puntuación Proyectos'!AU2-4,0)</f>
        <v>0</v>
      </c>
      <c r="AV3" s="21">
        <f ca="1">OFFSET('Info Proyectos'!$C$2,'Puntuación Proyectos'!AV2-4,0)</f>
        <v>0</v>
      </c>
      <c r="AW3" s="21">
        <f ca="1">OFFSET('Info Proyectos'!$C$2,'Puntuación Proyectos'!AW2-4,0)</f>
        <v>0</v>
      </c>
      <c r="AX3" s="21">
        <f ca="1">OFFSET('Info Proyectos'!$C$2,'Puntuación Proyectos'!AX2-4,0)</f>
        <v>0</v>
      </c>
      <c r="AY3" s="21">
        <f ca="1">OFFSET('Info Proyectos'!$C$2,'Puntuación Proyectos'!AY2-4,0)</f>
        <v>0</v>
      </c>
      <c r="AZ3" s="21">
        <f ca="1">OFFSET('Info Proyectos'!$C$2,'Puntuación Proyectos'!AZ2-4,0)</f>
        <v>0</v>
      </c>
      <c r="BA3" s="21">
        <f ca="1">OFFSET('Info Proyectos'!$C$2,'Puntuación Proyectos'!BA2-4,0)</f>
        <v>0</v>
      </c>
      <c r="BB3" s="21">
        <f ca="1">OFFSET('Info Proyectos'!$C$2,'Puntuación Proyectos'!BB2-4,0)</f>
        <v>0</v>
      </c>
      <c r="BC3" s="21">
        <f ca="1">OFFSET('Info Proyectos'!$C$2,'Puntuación Proyectos'!BC2-4,0)</f>
        <v>0</v>
      </c>
      <c r="BD3" s="21">
        <f ca="1">OFFSET('Info Proyectos'!$C$2,'Puntuación Proyectos'!BD2-4,0)</f>
        <v>0</v>
      </c>
      <c r="BE3" s="21">
        <f ca="1">OFFSET('Info Proyectos'!$C$2,'Puntuación Proyectos'!BE2-4,0)</f>
        <v>0</v>
      </c>
      <c r="BF3" s="21">
        <f ca="1">OFFSET('Info Proyectos'!$C$2,'Puntuación Proyectos'!BF2-4,0)</f>
        <v>0</v>
      </c>
      <c r="BG3" s="21">
        <f ca="1">OFFSET('Info Proyectos'!$C$2,'Puntuación Proyectos'!BG2-4,0)</f>
        <v>0</v>
      </c>
      <c r="BH3" s="21">
        <f ca="1">OFFSET('Info Proyectos'!$C$2,'Puntuación Proyectos'!BH2-4,0)</f>
        <v>0</v>
      </c>
      <c r="BI3" s="21">
        <f ca="1">OFFSET('Info Proyectos'!$C$2,'Puntuación Proyectos'!BI2-4,0)</f>
        <v>0</v>
      </c>
      <c r="BJ3" s="21">
        <f ca="1">OFFSET('Info Proyectos'!$C$2,'Puntuación Proyectos'!BJ2-4,0)</f>
        <v>0</v>
      </c>
      <c r="BK3" s="21">
        <f ca="1">OFFSET('Info Proyectos'!$C$2,'Puntuación Proyectos'!BK2-4,0)</f>
        <v>0</v>
      </c>
      <c r="BL3" s="21">
        <f ca="1">OFFSET('Info Proyectos'!$C$2,'Puntuación Proyectos'!BL2-4,0)</f>
        <v>0</v>
      </c>
      <c r="BM3" s="21">
        <f ca="1">OFFSET('Info Proyectos'!$C$2,'Puntuación Proyectos'!BM2-4,0)</f>
        <v>0</v>
      </c>
      <c r="BN3" s="21">
        <f ca="1">OFFSET('Info Proyectos'!$C$2,'Puntuación Proyectos'!BN2-4,0)</f>
        <v>0</v>
      </c>
      <c r="BO3" s="21">
        <f ca="1">OFFSET('Info Proyectos'!$C$2,'Puntuación Proyectos'!BO2-4,0)</f>
        <v>0</v>
      </c>
      <c r="BP3" s="21">
        <f ca="1">OFFSET('Info Proyectos'!$C$2,'Puntuación Proyectos'!BP2-4,0)</f>
        <v>0</v>
      </c>
      <c r="BQ3" s="21">
        <f ca="1">OFFSET('Info Proyectos'!$C$2,'Puntuación Proyectos'!BQ2-4,0)</f>
        <v>0</v>
      </c>
      <c r="BR3" s="21">
        <f ca="1">OFFSET('Info Proyectos'!$C$2,'Puntuación Proyectos'!BR2-4,0)</f>
        <v>0</v>
      </c>
      <c r="BS3" s="21">
        <f ca="1">OFFSET('Info Proyectos'!$C$2,'Puntuación Proyectos'!BS2-4,0)</f>
        <v>0</v>
      </c>
      <c r="BT3" s="21">
        <f ca="1">OFFSET('Info Proyectos'!$C$2,'Puntuación Proyectos'!BT2-4,0)</f>
        <v>0</v>
      </c>
      <c r="BU3" s="21">
        <f ca="1">OFFSET('Info Proyectos'!$C$2,'Puntuación Proyectos'!BU2-4,0)</f>
        <v>0</v>
      </c>
      <c r="BV3" s="21">
        <f ca="1">OFFSET('Info Proyectos'!$C$2,'Puntuación Proyectos'!BV2-4,0)</f>
        <v>0</v>
      </c>
      <c r="BW3" s="21">
        <f ca="1">OFFSET('Info Proyectos'!$C$2,'Puntuación Proyectos'!BW2-4,0)</f>
        <v>0</v>
      </c>
      <c r="BX3" s="21">
        <f ca="1">OFFSET('Info Proyectos'!$C$2,'Puntuación Proyectos'!BX2-4,0)</f>
        <v>0</v>
      </c>
      <c r="BY3" s="21">
        <f ca="1">OFFSET('Info Proyectos'!$C$2,'Puntuación Proyectos'!BY2-4,0)</f>
        <v>0</v>
      </c>
      <c r="BZ3" s="21">
        <f ca="1">OFFSET('Info Proyectos'!$C$2,'Puntuación Proyectos'!BZ2-4,0)</f>
        <v>0</v>
      </c>
      <c r="CA3" s="21">
        <f ca="1">OFFSET('Info Proyectos'!$C$2,'Puntuación Proyectos'!CA2-4,0)</f>
        <v>0</v>
      </c>
      <c r="CB3" s="21">
        <f ca="1">OFFSET('Info Proyectos'!$C$2,'Puntuación Proyectos'!CB2-4,0)</f>
        <v>0</v>
      </c>
      <c r="CC3" s="21">
        <f ca="1">OFFSET('Info Proyectos'!$C$2,'Puntuación Proyectos'!CC2-4,0)</f>
        <v>0</v>
      </c>
      <c r="CD3" s="21">
        <f ca="1">OFFSET('Info Proyectos'!$C$2,'Puntuación Proyectos'!CD2-4,0)</f>
        <v>0</v>
      </c>
      <c r="CE3" s="21">
        <f ca="1">OFFSET('Info Proyectos'!$C$2,'Puntuación Proyectos'!CE2-4,0)</f>
        <v>0</v>
      </c>
      <c r="CF3" s="21">
        <f ca="1">OFFSET('Info Proyectos'!$C$2,'Puntuación Proyectos'!CF2-4,0)</f>
        <v>0</v>
      </c>
      <c r="CG3" s="21">
        <f ca="1">OFFSET('Info Proyectos'!$C$2,'Puntuación Proyectos'!CG2-4,0)</f>
        <v>0</v>
      </c>
      <c r="CH3" s="21">
        <f ca="1">OFFSET('Info Proyectos'!$C$2,'Puntuación Proyectos'!CH2-4,0)</f>
        <v>0</v>
      </c>
      <c r="CI3" s="21">
        <f ca="1">OFFSET('Info Proyectos'!$C$2,'Puntuación Proyectos'!CI2-4,0)</f>
        <v>0</v>
      </c>
      <c r="CJ3" s="21">
        <f ca="1">OFFSET('Info Proyectos'!$C$2,'Puntuación Proyectos'!CJ2-4,0)</f>
        <v>0</v>
      </c>
      <c r="CK3" s="21">
        <f ca="1">OFFSET('Info Proyectos'!$C$2,'Puntuación Proyectos'!CK2-4,0)</f>
        <v>0</v>
      </c>
      <c r="CL3" s="21">
        <f ca="1">OFFSET('Info Proyectos'!$C$2,'Puntuación Proyectos'!CL2-4,0)</f>
        <v>0</v>
      </c>
      <c r="CM3" s="21">
        <f ca="1">OFFSET('Info Proyectos'!$C$2,'Puntuación Proyectos'!CM2-4,0)</f>
        <v>0</v>
      </c>
      <c r="CN3" s="21">
        <f ca="1">OFFSET('Info Proyectos'!$C$2,'Puntuación Proyectos'!CN2-4,0)</f>
        <v>0</v>
      </c>
      <c r="CO3" s="21">
        <f ca="1">OFFSET('Info Proyectos'!$C$2,'Puntuación Proyectos'!CO2-4,0)</f>
        <v>0</v>
      </c>
      <c r="CP3" s="21">
        <f ca="1">OFFSET('Info Proyectos'!$C$2,'Puntuación Proyectos'!CP2-4,0)</f>
        <v>0</v>
      </c>
      <c r="CQ3" s="21">
        <f ca="1">OFFSET('Info Proyectos'!$C$2,'Puntuación Proyectos'!CQ2-4,0)</f>
        <v>0</v>
      </c>
      <c r="CR3" s="21">
        <f ca="1">OFFSET('Info Proyectos'!$C$2,'Puntuación Proyectos'!CR2-4,0)</f>
        <v>0</v>
      </c>
      <c r="CS3" s="21">
        <f ca="1">OFFSET('Info Proyectos'!$C$2,'Puntuación Proyectos'!CS2-4,0)</f>
        <v>0</v>
      </c>
      <c r="CT3" s="21">
        <f ca="1">OFFSET('Info Proyectos'!$C$2,'Puntuación Proyectos'!CT2-4,0)</f>
        <v>0</v>
      </c>
      <c r="CU3" s="21">
        <f ca="1">OFFSET('Info Proyectos'!$C$2,'Puntuación Proyectos'!CU2-4,0)</f>
        <v>0</v>
      </c>
      <c r="CV3" s="21">
        <f ca="1">OFFSET('Info Proyectos'!$C$2,'Puntuación Proyectos'!CV2-4,0)</f>
        <v>0</v>
      </c>
      <c r="CW3" s="21">
        <f ca="1">OFFSET('Info Proyectos'!$C$2,'Puntuación Proyectos'!CW2-4,0)</f>
        <v>0</v>
      </c>
    </row>
    <row r="4" spans="2:102" s="23" customFormat="1" ht="27" hidden="1" customHeight="1" x14ac:dyDescent="0.2">
      <c r="B4" s="21"/>
      <c r="C4" s="22"/>
      <c r="D4" s="21"/>
      <c r="E4" s="97">
        <f ca="1">OFFSET('Info Proyectos'!$A$2,'Puntuación Proyectos'!E2-4,0)</f>
        <v>0</v>
      </c>
      <c r="F4" s="21">
        <f ca="1">OFFSET('Info Proyectos'!$A$2,'Puntuación Proyectos'!F2-4,0)</f>
        <v>0</v>
      </c>
      <c r="G4" s="21">
        <f ca="1">OFFSET('Info Proyectos'!$A$2,'Puntuación Proyectos'!G2-4,0)</f>
        <v>0</v>
      </c>
      <c r="H4" s="21">
        <f ca="1">OFFSET('Info Proyectos'!$A$2,'Puntuación Proyectos'!H2-4,0)</f>
        <v>0</v>
      </c>
      <c r="I4" s="21">
        <f ca="1">OFFSET('Info Proyectos'!$A$2,'Puntuación Proyectos'!I2-4,0)</f>
        <v>0</v>
      </c>
      <c r="J4" s="21">
        <f ca="1">OFFSET('Info Proyectos'!$A$2,'Puntuación Proyectos'!J2-4,0)</f>
        <v>0</v>
      </c>
      <c r="K4" s="21">
        <f ca="1">OFFSET('Info Proyectos'!$A$2,'Puntuación Proyectos'!K2-4,0)</f>
        <v>0</v>
      </c>
      <c r="L4" s="21">
        <f ca="1">OFFSET('Info Proyectos'!$A$2,'Puntuación Proyectos'!L2-4,0)</f>
        <v>0</v>
      </c>
      <c r="M4" s="21">
        <f ca="1">OFFSET('Info Proyectos'!$A$2,'Puntuación Proyectos'!M2-4,0)</f>
        <v>0</v>
      </c>
      <c r="N4" s="21">
        <f ca="1">OFFSET('Info Proyectos'!$A$2,'Puntuación Proyectos'!N2-4,0)</f>
        <v>0</v>
      </c>
      <c r="O4" s="97">
        <f ca="1">OFFSET('Info Proyectos'!$A$2,'Puntuación Proyectos'!O2-4,0)</f>
        <v>0</v>
      </c>
      <c r="P4" s="21">
        <f ca="1">OFFSET('Info Proyectos'!$A$2,'Puntuación Proyectos'!P2-4,0)</f>
        <v>0</v>
      </c>
      <c r="Q4" s="21">
        <f ca="1">OFFSET('Info Proyectos'!$A$2,'Puntuación Proyectos'!Q2-4,0)</f>
        <v>0</v>
      </c>
      <c r="R4" s="21">
        <f ca="1">OFFSET('Info Proyectos'!$A$2,'Puntuación Proyectos'!R2-4,0)</f>
        <v>0</v>
      </c>
      <c r="S4" s="21">
        <f ca="1">OFFSET('Info Proyectos'!$A$2,'Puntuación Proyectos'!S2-4,0)</f>
        <v>0</v>
      </c>
      <c r="T4" s="21">
        <f ca="1">OFFSET('Info Proyectos'!$A$2,'Puntuación Proyectos'!T2-4,0)</f>
        <v>0</v>
      </c>
      <c r="U4" s="21">
        <f ca="1">OFFSET('Info Proyectos'!$A$2,'Puntuación Proyectos'!U2-4,0)</f>
        <v>0</v>
      </c>
      <c r="V4" s="21">
        <f ca="1">OFFSET('Info Proyectos'!$A$2,'Puntuación Proyectos'!V2-4,0)</f>
        <v>0</v>
      </c>
      <c r="W4" s="21">
        <f ca="1">OFFSET('Info Proyectos'!$A$2,'Puntuación Proyectos'!W2-4,0)</f>
        <v>0</v>
      </c>
      <c r="X4" s="21">
        <f ca="1">OFFSET('Info Proyectos'!$A$2,'Puntuación Proyectos'!X2-4,0)</f>
        <v>0</v>
      </c>
      <c r="Y4" s="21">
        <f ca="1">OFFSET('Info Proyectos'!$A$2,'Puntuación Proyectos'!Y2-4,0)</f>
        <v>0</v>
      </c>
      <c r="Z4" s="21">
        <f ca="1">OFFSET('Info Proyectos'!$A$2,'Puntuación Proyectos'!Z2-4,0)</f>
        <v>0</v>
      </c>
      <c r="AA4" s="21">
        <f ca="1">OFFSET('Info Proyectos'!$A$2,'Puntuación Proyectos'!AA2-4,0)</f>
        <v>0</v>
      </c>
      <c r="AB4" s="21">
        <f ca="1">OFFSET('Info Proyectos'!$A$2,'Puntuación Proyectos'!AB2-4,0)</f>
        <v>0</v>
      </c>
      <c r="AC4" s="21">
        <f ca="1">OFFSET('Info Proyectos'!$A$2,'Puntuación Proyectos'!AC2-4,0)</f>
        <v>0</v>
      </c>
      <c r="AD4" s="21">
        <f ca="1">OFFSET('Info Proyectos'!$A$2,'Puntuación Proyectos'!AD2-4,0)</f>
        <v>0</v>
      </c>
      <c r="AE4" s="21">
        <f ca="1">OFFSET('Info Proyectos'!$A$2,'Puntuación Proyectos'!AE2-4,0)</f>
        <v>0</v>
      </c>
      <c r="AF4" s="21">
        <f ca="1">OFFSET('Info Proyectos'!$A$2,'Puntuación Proyectos'!AF2-4,0)</f>
        <v>0</v>
      </c>
      <c r="AG4" s="21">
        <f ca="1">OFFSET('Info Proyectos'!$A$2,'Puntuación Proyectos'!AG2-4,0)</f>
        <v>0</v>
      </c>
      <c r="AH4" s="21">
        <f ca="1">OFFSET('Info Proyectos'!$A$2,'Puntuación Proyectos'!AH2-4,0)</f>
        <v>0</v>
      </c>
      <c r="AI4" s="21">
        <f ca="1">OFFSET('Info Proyectos'!$A$2,'Puntuación Proyectos'!AI2-4,0)</f>
        <v>0</v>
      </c>
      <c r="AJ4" s="21">
        <f ca="1">OFFSET('Info Proyectos'!$A$2,'Puntuación Proyectos'!AJ2-4,0)</f>
        <v>0</v>
      </c>
      <c r="AK4" s="21">
        <f ca="1">OFFSET('Info Proyectos'!$A$2,'Puntuación Proyectos'!AK2-4,0)</f>
        <v>0</v>
      </c>
      <c r="AL4" s="21">
        <f ca="1">OFFSET('Info Proyectos'!$A$2,'Puntuación Proyectos'!AL2-4,0)</f>
        <v>0</v>
      </c>
      <c r="AM4" s="21">
        <f ca="1">OFFSET('Info Proyectos'!$A$2,'Puntuación Proyectos'!AM2-4,0)</f>
        <v>0</v>
      </c>
      <c r="AN4" s="21">
        <f ca="1">OFFSET('Info Proyectos'!$A$2,'Puntuación Proyectos'!AN2-4,0)</f>
        <v>0</v>
      </c>
      <c r="AO4" s="21">
        <f ca="1">OFFSET('Info Proyectos'!$A$2,'Puntuación Proyectos'!AO2-4,0)</f>
        <v>0</v>
      </c>
      <c r="AP4" s="21">
        <f ca="1">OFFSET('Info Proyectos'!$A$2,'Puntuación Proyectos'!AP2-4,0)</f>
        <v>0</v>
      </c>
      <c r="AQ4" s="21">
        <f ca="1">OFFSET('Info Proyectos'!$A$2,'Puntuación Proyectos'!AQ2-4,0)</f>
        <v>0</v>
      </c>
      <c r="AR4" s="21">
        <f ca="1">OFFSET('Info Proyectos'!$A$2,'Puntuación Proyectos'!AR2-4,0)</f>
        <v>0</v>
      </c>
      <c r="AS4" s="21">
        <f ca="1">OFFSET('Info Proyectos'!$A$2,'Puntuación Proyectos'!AS2-4,0)</f>
        <v>0</v>
      </c>
      <c r="AT4" s="21">
        <f ca="1">OFFSET('Info Proyectos'!$A$2,'Puntuación Proyectos'!AT2-4,0)</f>
        <v>0</v>
      </c>
      <c r="AU4" s="21">
        <f ca="1">OFFSET('Info Proyectos'!$A$2,'Puntuación Proyectos'!AU2-4,0)</f>
        <v>0</v>
      </c>
      <c r="AV4" s="21">
        <f ca="1">OFFSET('Info Proyectos'!$A$2,'Puntuación Proyectos'!AV2-4,0)</f>
        <v>0</v>
      </c>
      <c r="AW4" s="21">
        <f ca="1">OFFSET('Info Proyectos'!$A$2,'Puntuación Proyectos'!AW2-4,0)</f>
        <v>0</v>
      </c>
      <c r="AX4" s="21">
        <f ca="1">OFFSET('Info Proyectos'!$A$2,'Puntuación Proyectos'!AX2-4,0)</f>
        <v>0</v>
      </c>
      <c r="AY4" s="21">
        <f ca="1">OFFSET('Info Proyectos'!$A$2,'Puntuación Proyectos'!AY2-4,0)</f>
        <v>0</v>
      </c>
      <c r="AZ4" s="21">
        <f ca="1">OFFSET('Info Proyectos'!$A$2,'Puntuación Proyectos'!AZ2-4,0)</f>
        <v>0</v>
      </c>
      <c r="BA4" s="21">
        <f ca="1">OFFSET('Info Proyectos'!$A$2,'Puntuación Proyectos'!BA2-4,0)</f>
        <v>0</v>
      </c>
      <c r="BB4" s="21">
        <f ca="1">OFFSET('Info Proyectos'!$A$2,'Puntuación Proyectos'!BB2-4,0)</f>
        <v>0</v>
      </c>
      <c r="BC4" s="21">
        <f ca="1">OFFSET('Info Proyectos'!$A$2,'Puntuación Proyectos'!BC2-4,0)</f>
        <v>0</v>
      </c>
      <c r="BD4" s="21">
        <f ca="1">OFFSET('Info Proyectos'!$A$2,'Puntuación Proyectos'!BD2-4,0)</f>
        <v>0</v>
      </c>
      <c r="BE4" s="21">
        <f ca="1">OFFSET('Info Proyectos'!$A$2,'Puntuación Proyectos'!BE2-4,0)</f>
        <v>0</v>
      </c>
      <c r="BF4" s="21">
        <f ca="1">OFFSET('Info Proyectos'!$A$2,'Puntuación Proyectos'!BF2-4,0)</f>
        <v>0</v>
      </c>
      <c r="BG4" s="21">
        <f ca="1">OFFSET('Info Proyectos'!$A$2,'Puntuación Proyectos'!BG2-4,0)</f>
        <v>0</v>
      </c>
      <c r="BH4" s="21">
        <f ca="1">OFFSET('Info Proyectos'!$A$2,'Puntuación Proyectos'!BH2-4,0)</f>
        <v>0</v>
      </c>
      <c r="BI4" s="21">
        <f ca="1">OFFSET('Info Proyectos'!$A$2,'Puntuación Proyectos'!BI2-4,0)</f>
        <v>0</v>
      </c>
      <c r="BJ4" s="21">
        <f ca="1">OFFSET('Info Proyectos'!$A$2,'Puntuación Proyectos'!BJ2-4,0)</f>
        <v>0</v>
      </c>
      <c r="BK4" s="21">
        <f ca="1">OFFSET('Info Proyectos'!$A$2,'Puntuación Proyectos'!BK2-4,0)</f>
        <v>0</v>
      </c>
      <c r="BL4" s="21">
        <f ca="1">OFFSET('Info Proyectos'!$A$2,'Puntuación Proyectos'!BL2-4,0)</f>
        <v>0</v>
      </c>
      <c r="BM4" s="21">
        <f ca="1">OFFSET('Info Proyectos'!$A$2,'Puntuación Proyectos'!BM2-4,0)</f>
        <v>0</v>
      </c>
      <c r="BN4" s="21">
        <f ca="1">OFFSET('Info Proyectos'!$A$2,'Puntuación Proyectos'!BN2-4,0)</f>
        <v>0</v>
      </c>
      <c r="BO4" s="21">
        <f ca="1">OFFSET('Info Proyectos'!$A$2,'Puntuación Proyectos'!BO2-4,0)</f>
        <v>0</v>
      </c>
      <c r="BP4" s="21">
        <f ca="1">OFFSET('Info Proyectos'!$A$2,'Puntuación Proyectos'!BP2-4,0)</f>
        <v>0</v>
      </c>
      <c r="BQ4" s="21">
        <f ca="1">OFFSET('Info Proyectos'!$A$2,'Puntuación Proyectos'!BQ2-4,0)</f>
        <v>0</v>
      </c>
      <c r="BR4" s="21">
        <f ca="1">OFFSET('Info Proyectos'!$A$2,'Puntuación Proyectos'!BR2-4,0)</f>
        <v>0</v>
      </c>
      <c r="BS4" s="21">
        <f ca="1">OFFSET('Info Proyectos'!$A$2,'Puntuación Proyectos'!BS2-4,0)</f>
        <v>0</v>
      </c>
      <c r="BT4" s="21">
        <f ca="1">OFFSET('Info Proyectos'!$A$2,'Puntuación Proyectos'!BT2-4,0)</f>
        <v>0</v>
      </c>
      <c r="BU4" s="21">
        <f ca="1">OFFSET('Info Proyectos'!$A$2,'Puntuación Proyectos'!BU2-4,0)</f>
        <v>0</v>
      </c>
      <c r="BV4" s="21">
        <f ca="1">OFFSET('Info Proyectos'!$A$2,'Puntuación Proyectos'!BV2-4,0)</f>
        <v>0</v>
      </c>
      <c r="BW4" s="21">
        <f ca="1">OFFSET('Info Proyectos'!$A$2,'Puntuación Proyectos'!BW2-4,0)</f>
        <v>0</v>
      </c>
      <c r="BX4" s="21">
        <f ca="1">OFFSET('Info Proyectos'!$A$2,'Puntuación Proyectos'!BX2-4,0)</f>
        <v>0</v>
      </c>
      <c r="BY4" s="21">
        <f ca="1">OFFSET('Info Proyectos'!$A$2,'Puntuación Proyectos'!BY2-4,0)</f>
        <v>0</v>
      </c>
      <c r="BZ4" s="21">
        <f ca="1">OFFSET('Info Proyectos'!$A$2,'Puntuación Proyectos'!BZ2-4,0)</f>
        <v>0</v>
      </c>
      <c r="CA4" s="21">
        <f ca="1">OFFSET('Info Proyectos'!$A$2,'Puntuación Proyectos'!CA2-4,0)</f>
        <v>0</v>
      </c>
      <c r="CB4" s="21">
        <f ca="1">OFFSET('Info Proyectos'!$A$2,'Puntuación Proyectos'!CB2-4,0)</f>
        <v>0</v>
      </c>
      <c r="CC4" s="21">
        <f ca="1">OFFSET('Info Proyectos'!$A$2,'Puntuación Proyectos'!CC2-4,0)</f>
        <v>0</v>
      </c>
      <c r="CD4" s="21">
        <f ca="1">OFFSET('Info Proyectos'!$A$2,'Puntuación Proyectos'!CD2-4,0)</f>
        <v>0</v>
      </c>
      <c r="CE4" s="21">
        <f ca="1">OFFSET('Info Proyectos'!$A$2,'Puntuación Proyectos'!CE2-4,0)</f>
        <v>0</v>
      </c>
      <c r="CF4" s="21">
        <f ca="1">OFFSET('Info Proyectos'!$A$2,'Puntuación Proyectos'!CF2-4,0)</f>
        <v>0</v>
      </c>
      <c r="CG4" s="21">
        <f ca="1">OFFSET('Info Proyectos'!$A$2,'Puntuación Proyectos'!CG2-4,0)</f>
        <v>0</v>
      </c>
      <c r="CH4" s="21">
        <f ca="1">OFFSET('Info Proyectos'!$A$2,'Puntuación Proyectos'!CH2-4,0)</f>
        <v>0</v>
      </c>
      <c r="CI4" s="21">
        <f ca="1">OFFSET('Info Proyectos'!$A$2,'Puntuación Proyectos'!CI2-4,0)</f>
        <v>0</v>
      </c>
      <c r="CJ4" s="21">
        <f ca="1">OFFSET('Info Proyectos'!$A$2,'Puntuación Proyectos'!CJ2-4,0)</f>
        <v>0</v>
      </c>
      <c r="CK4" s="21">
        <f ca="1">OFFSET('Info Proyectos'!$A$2,'Puntuación Proyectos'!CK2-4,0)</f>
        <v>0</v>
      </c>
      <c r="CL4" s="21">
        <f ca="1">OFFSET('Info Proyectos'!$A$2,'Puntuación Proyectos'!CL2-4,0)</f>
        <v>0</v>
      </c>
      <c r="CM4" s="21">
        <f ca="1">OFFSET('Info Proyectos'!$A$2,'Puntuación Proyectos'!CM2-4,0)</f>
        <v>0</v>
      </c>
      <c r="CN4" s="21">
        <f ca="1">OFFSET('Info Proyectos'!$A$2,'Puntuación Proyectos'!CN2-4,0)</f>
        <v>0</v>
      </c>
      <c r="CO4" s="21">
        <f ca="1">OFFSET('Info Proyectos'!$A$2,'Puntuación Proyectos'!CO2-4,0)</f>
        <v>0</v>
      </c>
      <c r="CP4" s="21">
        <f ca="1">OFFSET('Info Proyectos'!$A$2,'Puntuación Proyectos'!CP2-4,0)</f>
        <v>0</v>
      </c>
      <c r="CQ4" s="21">
        <f ca="1">OFFSET('Info Proyectos'!$A$2,'Puntuación Proyectos'!CQ2-4,0)</f>
        <v>0</v>
      </c>
      <c r="CR4" s="21">
        <f ca="1">OFFSET('Info Proyectos'!$A$2,'Puntuación Proyectos'!CR2-4,0)</f>
        <v>0</v>
      </c>
      <c r="CS4" s="21">
        <f ca="1">OFFSET('Info Proyectos'!$A$2,'Puntuación Proyectos'!CS2-4,0)</f>
        <v>0</v>
      </c>
      <c r="CT4" s="21">
        <f ca="1">OFFSET('Info Proyectos'!$A$2,'Puntuación Proyectos'!CT2-4,0)</f>
        <v>0</v>
      </c>
      <c r="CU4" s="21">
        <f ca="1">OFFSET('Info Proyectos'!$A$2,'Puntuación Proyectos'!CU2-4,0)</f>
        <v>0</v>
      </c>
      <c r="CV4" s="21">
        <f ca="1">OFFSET('Info Proyectos'!$A$2,'Puntuación Proyectos'!CV2-4,0)</f>
        <v>0</v>
      </c>
      <c r="CW4" s="21">
        <f ca="1">OFFSET('Info Proyectos'!$A$2,'Puntuación Proyectos'!CW2-4,0)</f>
        <v>0</v>
      </c>
    </row>
    <row r="5" spans="2:102" s="6" customFormat="1" ht="20.100000000000001" customHeight="1" x14ac:dyDescent="0.2">
      <c r="B5" s="220" t="s">
        <v>40</v>
      </c>
      <c r="C5" s="221"/>
      <c r="D5" s="221"/>
      <c r="E5" s="221"/>
      <c r="F5" s="221"/>
      <c r="G5" s="221"/>
      <c r="H5" s="221"/>
      <c r="I5" s="221"/>
      <c r="J5" s="221"/>
      <c r="K5" s="221"/>
      <c r="L5" s="221"/>
      <c r="M5" s="221"/>
      <c r="N5" s="222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</row>
    <row r="6" spans="2:102" s="6" customFormat="1" ht="20.100000000000001" customHeight="1" x14ac:dyDescent="0.25">
      <c r="B6" s="12" t="s">
        <v>48</v>
      </c>
      <c r="C6" s="13"/>
      <c r="D6" s="152" t="s">
        <v>38</v>
      </c>
      <c r="E6" s="157" t="s">
        <v>24</v>
      </c>
      <c r="F6" s="158" t="s">
        <v>24</v>
      </c>
      <c r="G6" s="158" t="s">
        <v>24</v>
      </c>
      <c r="H6" s="158" t="s">
        <v>24</v>
      </c>
      <c r="I6" s="158" t="s">
        <v>24</v>
      </c>
      <c r="J6" s="158" t="s">
        <v>24</v>
      </c>
      <c r="K6" s="158" t="s">
        <v>24</v>
      </c>
      <c r="L6" s="158" t="s">
        <v>24</v>
      </c>
      <c r="M6" s="158" t="s">
        <v>24</v>
      </c>
      <c r="N6" s="158" t="s">
        <v>24</v>
      </c>
      <c r="O6" s="117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</row>
    <row r="7" spans="2:102" s="6" customFormat="1" ht="20.100000000000001" customHeight="1" x14ac:dyDescent="0.25">
      <c r="B7" s="12" t="s">
        <v>49</v>
      </c>
      <c r="C7" s="13"/>
      <c r="D7" s="152" t="s">
        <v>38</v>
      </c>
      <c r="E7" s="157" t="s">
        <v>24</v>
      </c>
      <c r="F7" s="158" t="s">
        <v>24</v>
      </c>
      <c r="G7" s="158" t="s">
        <v>24</v>
      </c>
      <c r="H7" s="158" t="s">
        <v>24</v>
      </c>
      <c r="I7" s="158" t="s">
        <v>24</v>
      </c>
      <c r="J7" s="158" t="s">
        <v>24</v>
      </c>
      <c r="K7" s="158" t="s">
        <v>24</v>
      </c>
      <c r="L7" s="158" t="s">
        <v>24</v>
      </c>
      <c r="M7" s="158" t="s">
        <v>24</v>
      </c>
      <c r="N7" s="158" t="s">
        <v>24</v>
      </c>
      <c r="O7" s="117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</row>
    <row r="8" spans="2:102" s="6" customFormat="1" ht="20.100000000000001" customHeight="1" x14ac:dyDescent="0.25">
      <c r="B8" s="76" t="s">
        <v>50</v>
      </c>
      <c r="C8" s="13"/>
      <c r="D8" s="152" t="s">
        <v>38</v>
      </c>
      <c r="E8" s="157" t="s">
        <v>24</v>
      </c>
      <c r="F8" s="158" t="s">
        <v>24</v>
      </c>
      <c r="G8" s="158" t="s">
        <v>24</v>
      </c>
      <c r="H8" s="158" t="s">
        <v>24</v>
      </c>
      <c r="I8" s="158" t="s">
        <v>24</v>
      </c>
      <c r="J8" s="158" t="s">
        <v>24</v>
      </c>
      <c r="K8" s="158" t="s">
        <v>24</v>
      </c>
      <c r="L8" s="158" t="s">
        <v>24</v>
      </c>
      <c r="M8" s="158" t="s">
        <v>24</v>
      </c>
      <c r="N8" s="158" t="s">
        <v>24</v>
      </c>
      <c r="O8" s="117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</row>
    <row r="9" spans="2:102" s="6" customFormat="1" ht="20.100000000000001" customHeight="1" x14ac:dyDescent="0.25">
      <c r="B9" s="76" t="s">
        <v>51</v>
      </c>
      <c r="C9" s="13"/>
      <c r="D9" s="152" t="s">
        <v>38</v>
      </c>
      <c r="E9" s="157" t="s">
        <v>24</v>
      </c>
      <c r="F9" s="158" t="s">
        <v>24</v>
      </c>
      <c r="G9" s="158" t="s">
        <v>24</v>
      </c>
      <c r="H9" s="158" t="s">
        <v>24</v>
      </c>
      <c r="I9" s="158" t="s">
        <v>24</v>
      </c>
      <c r="J9" s="158" t="s">
        <v>24</v>
      </c>
      <c r="K9" s="158" t="s">
        <v>24</v>
      </c>
      <c r="L9" s="158" t="s">
        <v>24</v>
      </c>
      <c r="M9" s="158" t="s">
        <v>24</v>
      </c>
      <c r="N9" s="158" t="s">
        <v>24</v>
      </c>
      <c r="O9" s="117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</row>
    <row r="10" spans="2:102" s="6" customFormat="1" ht="20.100000000000001" hidden="1" customHeight="1" x14ac:dyDescent="0.25">
      <c r="B10" s="12"/>
      <c r="C10" s="13"/>
      <c r="D10" s="152"/>
      <c r="E10" s="117"/>
      <c r="F10" s="73"/>
      <c r="G10" s="73"/>
      <c r="H10" s="73"/>
      <c r="I10" s="73"/>
      <c r="J10" s="73"/>
      <c r="K10" s="73"/>
      <c r="L10" s="73"/>
      <c r="M10" s="73"/>
      <c r="N10" s="73"/>
      <c r="O10" s="117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</row>
    <row r="11" spans="2:102" s="6" customFormat="1" ht="20.100000000000001" hidden="1" customHeight="1" x14ac:dyDescent="0.25">
      <c r="B11" s="12"/>
      <c r="C11" s="13"/>
      <c r="D11" s="152"/>
      <c r="E11" s="117"/>
      <c r="F11" s="73"/>
      <c r="G11" s="73"/>
      <c r="H11" s="73"/>
      <c r="I11" s="73"/>
      <c r="J11" s="73"/>
      <c r="K11" s="73"/>
      <c r="L11" s="73"/>
      <c r="M11" s="73"/>
      <c r="N11" s="73"/>
      <c r="O11" s="117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</row>
    <row r="12" spans="2:102" s="6" customFormat="1" ht="20.100000000000001" hidden="1" customHeight="1" x14ac:dyDescent="0.25">
      <c r="B12" s="12"/>
      <c r="C12" s="13"/>
      <c r="D12" s="152"/>
      <c r="E12" s="117"/>
      <c r="F12" s="73"/>
      <c r="G12" s="73"/>
      <c r="H12" s="73"/>
      <c r="I12" s="73"/>
      <c r="J12" s="73"/>
      <c r="K12" s="73"/>
      <c r="L12" s="73"/>
      <c r="M12" s="73"/>
      <c r="N12" s="73"/>
      <c r="O12" s="117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</row>
    <row r="13" spans="2:102" s="6" customFormat="1" ht="20.100000000000001" hidden="1" customHeight="1" x14ac:dyDescent="0.25">
      <c r="B13" s="12"/>
      <c r="C13" s="13"/>
      <c r="D13" s="152"/>
      <c r="E13" s="117"/>
      <c r="F13" s="73"/>
      <c r="G13" s="73"/>
      <c r="H13" s="73"/>
      <c r="I13" s="73"/>
      <c r="J13" s="73"/>
      <c r="K13" s="73"/>
      <c r="L13" s="73"/>
      <c r="M13" s="73"/>
      <c r="N13" s="73"/>
      <c r="O13" s="117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</row>
    <row r="14" spans="2:102" s="6" customFormat="1" ht="20.100000000000001" customHeight="1" x14ac:dyDescent="0.25">
      <c r="B14" s="217" t="s">
        <v>31</v>
      </c>
      <c r="C14" s="218"/>
      <c r="D14" s="218"/>
      <c r="E14" s="218"/>
      <c r="F14" s="218"/>
      <c r="G14" s="218"/>
      <c r="H14" s="218"/>
      <c r="I14" s="218"/>
      <c r="J14" s="218"/>
      <c r="K14" s="218"/>
      <c r="L14" s="218"/>
      <c r="M14" s="218"/>
      <c r="N14" s="219"/>
      <c r="O14" s="1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</row>
    <row r="15" spans="2:102" s="6" customFormat="1" ht="20.100000000000001" customHeight="1" x14ac:dyDescent="0.25">
      <c r="B15" s="76" t="s">
        <v>52</v>
      </c>
      <c r="C15" s="13"/>
      <c r="D15" s="159">
        <v>1</v>
      </c>
      <c r="E15" s="157" t="s">
        <v>26</v>
      </c>
      <c r="F15" s="158" t="s">
        <v>27</v>
      </c>
      <c r="G15" s="158" t="s">
        <v>26</v>
      </c>
      <c r="H15" s="158" t="s">
        <v>26</v>
      </c>
      <c r="I15" s="158" t="s">
        <v>26</v>
      </c>
      <c r="J15" s="158" t="s">
        <v>27</v>
      </c>
      <c r="K15" s="158" t="s">
        <v>27</v>
      </c>
      <c r="L15" s="158" t="s">
        <v>26</v>
      </c>
      <c r="M15" s="158" t="s">
        <v>26</v>
      </c>
      <c r="N15" s="158" t="s">
        <v>26</v>
      </c>
      <c r="O15" s="117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</row>
    <row r="16" spans="2:102" s="6" customFormat="1" ht="20.100000000000001" customHeight="1" x14ac:dyDescent="0.25">
      <c r="B16" s="76" t="s">
        <v>53</v>
      </c>
      <c r="C16" s="13"/>
      <c r="D16" s="159">
        <v>1</v>
      </c>
      <c r="E16" s="157" t="s">
        <v>25</v>
      </c>
      <c r="F16" s="158" t="s">
        <v>26</v>
      </c>
      <c r="G16" s="158" t="s">
        <v>25</v>
      </c>
      <c r="H16" s="158" t="s">
        <v>25</v>
      </c>
      <c r="I16" s="158" t="s">
        <v>26</v>
      </c>
      <c r="J16" s="158" t="s">
        <v>26</v>
      </c>
      <c r="K16" s="158" t="s">
        <v>27</v>
      </c>
      <c r="L16" s="158" t="s">
        <v>26</v>
      </c>
      <c r="M16" s="158" t="s">
        <v>25</v>
      </c>
      <c r="N16" s="158" t="s">
        <v>25</v>
      </c>
      <c r="O16" s="117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</row>
    <row r="17" spans="2:101" s="6" customFormat="1" ht="20.100000000000001" hidden="1" customHeight="1" x14ac:dyDescent="0.25">
      <c r="B17" s="12"/>
      <c r="C17" s="13"/>
      <c r="D17" s="152"/>
      <c r="E17" s="117"/>
      <c r="F17" s="73"/>
      <c r="G17" s="73"/>
      <c r="H17" s="73"/>
      <c r="I17" s="73"/>
      <c r="J17" s="73"/>
      <c r="K17" s="73"/>
      <c r="L17" s="73"/>
      <c r="M17" s="73"/>
      <c r="N17" s="73"/>
      <c r="O17" s="117"/>
      <c r="P17" s="45"/>
      <c r="Q17" s="49"/>
      <c r="R17" s="53"/>
      <c r="S17" s="57"/>
      <c r="T17" s="61"/>
      <c r="U17" s="65"/>
      <c r="V17" s="69"/>
      <c r="W17" s="73"/>
      <c r="X17" s="14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</row>
    <row r="18" spans="2:101" s="6" customFormat="1" ht="20.100000000000001" hidden="1" customHeight="1" x14ac:dyDescent="0.25">
      <c r="B18" s="12"/>
      <c r="C18" s="13"/>
      <c r="D18" s="152"/>
      <c r="E18" s="117"/>
      <c r="F18" s="73"/>
      <c r="G18" s="73"/>
      <c r="H18" s="73"/>
      <c r="I18" s="73"/>
      <c r="J18" s="73"/>
      <c r="K18" s="73"/>
      <c r="L18" s="73"/>
      <c r="M18" s="73"/>
      <c r="N18" s="73"/>
      <c r="O18" s="117"/>
      <c r="P18" s="45"/>
      <c r="Q18" s="49"/>
      <c r="R18" s="53"/>
      <c r="S18" s="57"/>
      <c r="T18" s="61"/>
      <c r="U18" s="65"/>
      <c r="V18" s="69"/>
      <c r="W18" s="73"/>
      <c r="X18" s="14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</row>
    <row r="19" spans="2:101" s="6" customFormat="1" ht="20.100000000000001" hidden="1" customHeight="1" x14ac:dyDescent="0.25">
      <c r="B19" s="12"/>
      <c r="C19" s="13"/>
      <c r="D19" s="152"/>
      <c r="E19" s="117"/>
      <c r="F19" s="73"/>
      <c r="G19" s="73"/>
      <c r="H19" s="73"/>
      <c r="I19" s="73"/>
      <c r="J19" s="73"/>
      <c r="K19" s="73"/>
      <c r="L19" s="73"/>
      <c r="M19" s="73"/>
      <c r="N19" s="73"/>
      <c r="O19" s="117"/>
      <c r="P19" s="45"/>
      <c r="Q19" s="49"/>
      <c r="R19" s="53"/>
      <c r="S19" s="57"/>
      <c r="T19" s="61"/>
      <c r="U19" s="65"/>
      <c r="V19" s="69"/>
      <c r="W19" s="73"/>
      <c r="X19" s="14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</row>
    <row r="20" spans="2:101" s="6" customFormat="1" ht="20.100000000000001" hidden="1" customHeight="1" x14ac:dyDescent="0.25">
      <c r="B20" s="12"/>
      <c r="C20" s="13"/>
      <c r="D20" s="152"/>
      <c r="E20" s="117"/>
      <c r="F20" s="73"/>
      <c r="G20" s="73"/>
      <c r="H20" s="73"/>
      <c r="I20" s="73"/>
      <c r="J20" s="73"/>
      <c r="K20" s="73"/>
      <c r="L20" s="73"/>
      <c r="M20" s="73"/>
      <c r="N20" s="73"/>
      <c r="O20" s="117"/>
      <c r="P20" s="45"/>
      <c r="Q20" s="49"/>
      <c r="R20" s="53"/>
      <c r="S20" s="57"/>
      <c r="T20" s="61"/>
      <c r="U20" s="65"/>
      <c r="V20" s="69"/>
      <c r="W20" s="73"/>
      <c r="X20" s="14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</row>
    <row r="21" spans="2:101" s="6" customFormat="1" ht="20.100000000000001" hidden="1" customHeight="1" x14ac:dyDescent="0.25">
      <c r="B21" s="12"/>
      <c r="C21" s="13"/>
      <c r="D21" s="152"/>
      <c r="E21" s="117"/>
      <c r="F21" s="73"/>
      <c r="G21" s="73"/>
      <c r="H21" s="73"/>
      <c r="I21" s="73"/>
      <c r="J21" s="73"/>
      <c r="K21" s="73"/>
      <c r="L21" s="73"/>
      <c r="M21" s="73"/>
      <c r="N21" s="73"/>
      <c r="O21" s="117"/>
      <c r="P21" s="45"/>
      <c r="Q21" s="49"/>
      <c r="R21" s="53"/>
      <c r="S21" s="57"/>
      <c r="T21" s="61"/>
      <c r="U21" s="65"/>
      <c r="V21" s="69"/>
      <c r="W21" s="73"/>
      <c r="X21" s="14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</row>
    <row r="22" spans="2:101" s="6" customFormat="1" ht="20.100000000000001" hidden="1" customHeight="1" x14ac:dyDescent="0.25">
      <c r="B22" s="12"/>
      <c r="C22" s="13"/>
      <c r="D22" s="152"/>
      <c r="E22" s="117"/>
      <c r="F22" s="73"/>
      <c r="G22" s="73"/>
      <c r="H22" s="73"/>
      <c r="I22" s="73"/>
      <c r="J22" s="73"/>
      <c r="K22" s="73"/>
      <c r="L22" s="73"/>
      <c r="M22" s="73"/>
      <c r="N22" s="73"/>
      <c r="O22" s="117"/>
      <c r="P22" s="45"/>
      <c r="Q22" s="49"/>
      <c r="R22" s="53"/>
      <c r="S22" s="57"/>
      <c r="T22" s="61"/>
      <c r="U22" s="65"/>
      <c r="V22" s="69"/>
      <c r="W22" s="73"/>
      <c r="X22" s="14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</row>
    <row r="23" spans="2:101" s="6" customFormat="1" ht="20.100000000000001" customHeight="1" x14ac:dyDescent="0.25">
      <c r="B23" s="223" t="s">
        <v>44</v>
      </c>
      <c r="C23" s="224"/>
      <c r="D23" s="224"/>
      <c r="E23" s="224"/>
      <c r="F23" s="224"/>
      <c r="G23" s="224"/>
      <c r="H23" s="224"/>
      <c r="I23" s="224"/>
      <c r="J23" s="224"/>
      <c r="K23" s="224"/>
      <c r="L23" s="224"/>
      <c r="M23" s="224"/>
      <c r="N23" s="225"/>
      <c r="O23" s="119"/>
      <c r="P23" s="46"/>
      <c r="Q23" s="50"/>
      <c r="R23" s="54"/>
      <c r="S23" s="58"/>
      <c r="T23" s="62"/>
      <c r="U23" s="66"/>
      <c r="V23" s="70"/>
      <c r="W23" s="74"/>
      <c r="X23" s="20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</row>
    <row r="24" spans="2:101" s="6" customFormat="1" ht="20.100000000000001" customHeight="1" x14ac:dyDescent="0.25">
      <c r="B24" s="76" t="s">
        <v>54</v>
      </c>
      <c r="C24" s="15">
        <f>$C$23</f>
        <v>0</v>
      </c>
      <c r="D24" s="159">
        <v>3</v>
      </c>
      <c r="E24" s="157" t="s">
        <v>27</v>
      </c>
      <c r="F24" s="158" t="s">
        <v>27</v>
      </c>
      <c r="G24" s="158" t="s">
        <v>27</v>
      </c>
      <c r="H24" s="158" t="s">
        <v>26</v>
      </c>
      <c r="I24" s="158" t="s">
        <v>27</v>
      </c>
      <c r="J24" s="158" t="s">
        <v>27</v>
      </c>
      <c r="K24" s="158" t="s">
        <v>26</v>
      </c>
      <c r="L24" s="158" t="s">
        <v>26</v>
      </c>
      <c r="M24" s="158" t="s">
        <v>27</v>
      </c>
      <c r="N24" s="158" t="s">
        <v>27</v>
      </c>
      <c r="O24" s="117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</row>
    <row r="25" spans="2:101" s="6" customFormat="1" ht="20.100000000000001" customHeight="1" x14ac:dyDescent="0.25">
      <c r="B25" s="76" t="s">
        <v>55</v>
      </c>
      <c r="C25" s="15">
        <f t="shared" ref="C25:C27" si="0">$C$23</f>
        <v>0</v>
      </c>
      <c r="D25" s="159">
        <v>3</v>
      </c>
      <c r="E25" s="157" t="s">
        <v>27</v>
      </c>
      <c r="F25" s="158" t="s">
        <v>27</v>
      </c>
      <c r="G25" s="158" t="s">
        <v>27</v>
      </c>
      <c r="H25" s="158" t="s">
        <v>27</v>
      </c>
      <c r="I25" s="158" t="s">
        <v>26</v>
      </c>
      <c r="J25" s="158" t="s">
        <v>27</v>
      </c>
      <c r="K25" s="158" t="s">
        <v>27</v>
      </c>
      <c r="L25" s="158" t="s">
        <v>25</v>
      </c>
      <c r="M25" s="158" t="s">
        <v>26</v>
      </c>
      <c r="N25" s="158" t="s">
        <v>26</v>
      </c>
      <c r="O25" s="117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</row>
    <row r="26" spans="2:101" s="6" customFormat="1" ht="20.100000000000001" customHeight="1" x14ac:dyDescent="0.25">
      <c r="B26" s="76" t="s">
        <v>56</v>
      </c>
      <c r="C26" s="15">
        <f t="shared" si="0"/>
        <v>0</v>
      </c>
      <c r="D26" s="159">
        <v>2</v>
      </c>
      <c r="E26" s="157" t="s">
        <v>27</v>
      </c>
      <c r="F26" s="158" t="s">
        <v>27</v>
      </c>
      <c r="G26" s="158" t="s">
        <v>25</v>
      </c>
      <c r="H26" s="158" t="s">
        <v>27</v>
      </c>
      <c r="I26" s="158" t="s">
        <v>26</v>
      </c>
      <c r="J26" s="158" t="s">
        <v>27</v>
      </c>
      <c r="K26" s="158" t="s">
        <v>27</v>
      </c>
      <c r="L26" s="158" t="s">
        <v>26</v>
      </c>
      <c r="M26" s="158" t="s">
        <v>27</v>
      </c>
      <c r="N26" s="158" t="s">
        <v>26</v>
      </c>
      <c r="O26" s="117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3"/>
      <c r="CQ26" s="73"/>
      <c r="CR26" s="73"/>
      <c r="CS26" s="73"/>
      <c r="CT26" s="73"/>
      <c r="CU26" s="73"/>
      <c r="CV26" s="73"/>
      <c r="CW26" s="73"/>
    </row>
    <row r="27" spans="2:101" s="6" customFormat="1" ht="20.100000000000001" customHeight="1" x14ac:dyDescent="0.25">
      <c r="B27" s="76" t="s">
        <v>69</v>
      </c>
      <c r="C27" s="15">
        <f t="shared" si="0"/>
        <v>0</v>
      </c>
      <c r="D27" s="159">
        <v>1</v>
      </c>
      <c r="E27" s="157" t="s">
        <v>27</v>
      </c>
      <c r="F27" s="158" t="s">
        <v>27</v>
      </c>
      <c r="G27" s="158" t="s">
        <v>27</v>
      </c>
      <c r="H27" s="158" t="s">
        <v>26</v>
      </c>
      <c r="I27" s="158" t="s">
        <v>26</v>
      </c>
      <c r="J27" s="158" t="s">
        <v>27</v>
      </c>
      <c r="K27" s="158" t="s">
        <v>27</v>
      </c>
      <c r="L27" s="158" t="s">
        <v>25</v>
      </c>
      <c r="M27" s="158" t="s">
        <v>26</v>
      </c>
      <c r="N27" s="158" t="s">
        <v>26</v>
      </c>
      <c r="O27" s="117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73"/>
      <c r="CM27" s="73"/>
      <c r="CN27" s="73"/>
      <c r="CO27" s="73"/>
      <c r="CP27" s="73"/>
      <c r="CQ27" s="73"/>
      <c r="CR27" s="73"/>
      <c r="CS27" s="73"/>
      <c r="CT27" s="73"/>
      <c r="CU27" s="73"/>
      <c r="CV27" s="73"/>
      <c r="CW27" s="73"/>
    </row>
    <row r="28" spans="2:101" s="6" customFormat="1" ht="20.100000000000001" hidden="1" customHeight="1" x14ac:dyDescent="0.25">
      <c r="B28" s="12"/>
      <c r="C28" s="15"/>
      <c r="D28" s="152"/>
      <c r="E28" s="117"/>
      <c r="F28" s="73"/>
      <c r="G28" s="73"/>
      <c r="H28" s="73"/>
      <c r="I28" s="73"/>
      <c r="J28" s="73"/>
      <c r="K28" s="73"/>
      <c r="L28" s="73"/>
      <c r="M28" s="73"/>
      <c r="N28" s="73"/>
      <c r="O28" s="117"/>
      <c r="P28" s="45"/>
      <c r="Q28" s="49"/>
      <c r="R28" s="53"/>
      <c r="S28" s="57"/>
      <c r="T28" s="61"/>
      <c r="U28" s="65"/>
      <c r="V28" s="69"/>
      <c r="W28" s="73"/>
      <c r="X28" s="14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</row>
    <row r="29" spans="2:101" s="6" customFormat="1" ht="20.100000000000001" hidden="1" customHeight="1" x14ac:dyDescent="0.25">
      <c r="B29" s="12"/>
      <c r="C29" s="15"/>
      <c r="D29" s="152"/>
      <c r="E29" s="117"/>
      <c r="F29" s="73"/>
      <c r="G29" s="73"/>
      <c r="H29" s="73"/>
      <c r="I29" s="73"/>
      <c r="J29" s="73"/>
      <c r="K29" s="73"/>
      <c r="L29" s="73"/>
      <c r="M29" s="73"/>
      <c r="N29" s="73"/>
      <c r="O29" s="117"/>
      <c r="P29" s="45"/>
      <c r="Q29" s="49"/>
      <c r="R29" s="53"/>
      <c r="S29" s="57"/>
      <c r="T29" s="61"/>
      <c r="U29" s="65"/>
      <c r="V29" s="69"/>
      <c r="W29" s="73"/>
      <c r="X29" s="14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</row>
    <row r="30" spans="2:101" s="6" customFormat="1" ht="20.100000000000001" hidden="1" customHeight="1" x14ac:dyDescent="0.25">
      <c r="B30" s="12"/>
      <c r="C30" s="15"/>
      <c r="D30" s="152"/>
      <c r="E30" s="117"/>
      <c r="F30" s="73"/>
      <c r="G30" s="73"/>
      <c r="H30" s="73"/>
      <c r="I30" s="73"/>
      <c r="J30" s="73"/>
      <c r="K30" s="73"/>
      <c r="L30" s="73"/>
      <c r="M30" s="73"/>
      <c r="N30" s="73"/>
      <c r="O30" s="117"/>
      <c r="P30" s="45"/>
      <c r="Q30" s="49"/>
      <c r="R30" s="53"/>
      <c r="S30" s="57"/>
      <c r="T30" s="61"/>
      <c r="U30" s="65"/>
      <c r="V30" s="69"/>
      <c r="W30" s="73"/>
      <c r="X30" s="14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</row>
    <row r="31" spans="2:101" s="6" customFormat="1" ht="20.100000000000001" hidden="1" customHeight="1" x14ac:dyDescent="0.25">
      <c r="B31" s="12"/>
      <c r="C31" s="15"/>
      <c r="D31" s="152"/>
      <c r="E31" s="117"/>
      <c r="F31" s="73"/>
      <c r="G31" s="73"/>
      <c r="H31" s="73"/>
      <c r="I31" s="73"/>
      <c r="J31" s="73"/>
      <c r="K31" s="73"/>
      <c r="L31" s="73"/>
      <c r="M31" s="73"/>
      <c r="N31" s="73"/>
      <c r="O31" s="117"/>
      <c r="P31" s="45"/>
      <c r="Q31" s="49"/>
      <c r="R31" s="53"/>
      <c r="S31" s="57"/>
      <c r="T31" s="61"/>
      <c r="U31" s="65"/>
      <c r="V31" s="69"/>
      <c r="W31" s="73"/>
      <c r="X31" s="14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</row>
    <row r="32" spans="2:101" s="6" customFormat="1" ht="20.100000000000001" customHeight="1" x14ac:dyDescent="0.2">
      <c r="B32" s="226" t="s">
        <v>33</v>
      </c>
      <c r="C32" s="227"/>
      <c r="D32" s="227"/>
      <c r="E32" s="227"/>
      <c r="F32" s="227"/>
      <c r="G32" s="227"/>
      <c r="H32" s="227"/>
      <c r="I32" s="227"/>
      <c r="J32" s="227"/>
      <c r="K32" s="227"/>
      <c r="L32" s="227"/>
      <c r="M32" s="227"/>
      <c r="N32" s="228"/>
      <c r="O32" s="41"/>
      <c r="P32" s="43"/>
      <c r="Q32" s="47"/>
      <c r="R32" s="51"/>
      <c r="S32" s="55"/>
      <c r="T32" s="59"/>
      <c r="U32" s="63"/>
      <c r="V32" s="67"/>
      <c r="W32" s="71"/>
      <c r="X32" s="8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</row>
    <row r="33" spans="2:101" s="6" customFormat="1" ht="20.100000000000001" customHeight="1" x14ac:dyDescent="0.25">
      <c r="B33" s="76" t="s">
        <v>57</v>
      </c>
      <c r="C33" s="16">
        <f>$C$32</f>
        <v>0</v>
      </c>
      <c r="D33" s="159">
        <v>3</v>
      </c>
      <c r="E33" s="157" t="s">
        <v>37</v>
      </c>
      <c r="F33" s="158" t="s">
        <v>37</v>
      </c>
      <c r="G33" s="158" t="s">
        <v>34</v>
      </c>
      <c r="H33" s="158" t="s">
        <v>34</v>
      </c>
      <c r="I33" s="158" t="s">
        <v>34</v>
      </c>
      <c r="J33" s="158" t="s">
        <v>35</v>
      </c>
      <c r="K33" s="158" t="s">
        <v>35</v>
      </c>
      <c r="L33" s="158" t="s">
        <v>34</v>
      </c>
      <c r="M33" s="158" t="s">
        <v>37</v>
      </c>
      <c r="N33" s="158" t="s">
        <v>35</v>
      </c>
      <c r="O33" s="117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</row>
    <row r="34" spans="2:101" s="6" customFormat="1" ht="20.100000000000001" customHeight="1" x14ac:dyDescent="0.25">
      <c r="B34" s="76" t="s">
        <v>58</v>
      </c>
      <c r="C34" s="16">
        <f t="shared" ref="C34:C38" si="1">$C$32</f>
        <v>0</v>
      </c>
      <c r="D34" s="159">
        <v>2</v>
      </c>
      <c r="E34" s="157" t="s">
        <v>37</v>
      </c>
      <c r="F34" s="158" t="s">
        <v>34</v>
      </c>
      <c r="G34" s="158" t="s">
        <v>34</v>
      </c>
      <c r="H34" s="158" t="s">
        <v>34</v>
      </c>
      <c r="I34" s="158" t="s">
        <v>37</v>
      </c>
      <c r="J34" s="158" t="s">
        <v>37</v>
      </c>
      <c r="K34" s="158" t="s">
        <v>35</v>
      </c>
      <c r="L34" s="158" t="s">
        <v>37</v>
      </c>
      <c r="M34" s="158" t="s">
        <v>34</v>
      </c>
      <c r="N34" s="158" t="s">
        <v>37</v>
      </c>
      <c r="O34" s="117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</row>
    <row r="35" spans="2:101" s="6" customFormat="1" ht="20.100000000000001" customHeight="1" x14ac:dyDescent="0.25">
      <c r="B35" s="76" t="s">
        <v>59</v>
      </c>
      <c r="C35" s="16">
        <f t="shared" si="1"/>
        <v>0</v>
      </c>
      <c r="D35" s="159">
        <v>2</v>
      </c>
      <c r="E35" s="157" t="s">
        <v>34</v>
      </c>
      <c r="F35" s="158" t="s">
        <v>34</v>
      </c>
      <c r="G35" s="158" t="s">
        <v>34</v>
      </c>
      <c r="H35" s="158" t="s">
        <v>34</v>
      </c>
      <c r="I35" s="158" t="s">
        <v>34</v>
      </c>
      <c r="J35" s="158" t="s">
        <v>37</v>
      </c>
      <c r="K35" s="158" t="s">
        <v>37</v>
      </c>
      <c r="L35" s="158" t="s">
        <v>34</v>
      </c>
      <c r="M35" s="158" t="s">
        <v>37</v>
      </c>
      <c r="N35" s="158" t="s">
        <v>34</v>
      </c>
      <c r="O35" s="117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</row>
    <row r="36" spans="2:101" s="6" customFormat="1" ht="20.100000000000001" customHeight="1" x14ac:dyDescent="0.25">
      <c r="B36" s="76" t="s">
        <v>70</v>
      </c>
      <c r="C36" s="16">
        <f t="shared" si="1"/>
        <v>0</v>
      </c>
      <c r="D36" s="159">
        <v>2</v>
      </c>
      <c r="E36" s="157" t="s">
        <v>34</v>
      </c>
      <c r="F36" s="158" t="s">
        <v>37</v>
      </c>
      <c r="G36" s="158" t="s">
        <v>34</v>
      </c>
      <c r="H36" s="158" t="s">
        <v>34</v>
      </c>
      <c r="I36" s="158" t="s">
        <v>37</v>
      </c>
      <c r="J36" s="158" t="s">
        <v>34</v>
      </c>
      <c r="K36" s="158" t="s">
        <v>35</v>
      </c>
      <c r="L36" s="158" t="s">
        <v>34</v>
      </c>
      <c r="M36" s="158" t="s">
        <v>37</v>
      </c>
      <c r="N36" s="158" t="s">
        <v>37</v>
      </c>
      <c r="O36" s="117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/>
      <c r="CS36" s="73"/>
      <c r="CT36" s="73"/>
      <c r="CU36" s="73"/>
      <c r="CV36" s="73"/>
      <c r="CW36" s="73"/>
    </row>
    <row r="37" spans="2:101" s="6" customFormat="1" ht="20.100000000000001" customHeight="1" x14ac:dyDescent="0.25">
      <c r="B37" s="76" t="s">
        <v>60</v>
      </c>
      <c r="C37" s="16">
        <f t="shared" si="1"/>
        <v>0</v>
      </c>
      <c r="D37" s="159">
        <v>3</v>
      </c>
      <c r="E37" s="157" t="s">
        <v>34</v>
      </c>
      <c r="F37" s="158" t="s">
        <v>37</v>
      </c>
      <c r="G37" s="158" t="s">
        <v>37</v>
      </c>
      <c r="H37" s="158" t="s">
        <v>37</v>
      </c>
      <c r="I37" s="158" t="s">
        <v>37</v>
      </c>
      <c r="J37" s="158" t="s">
        <v>37</v>
      </c>
      <c r="K37" s="158" t="s">
        <v>37</v>
      </c>
      <c r="L37" s="158" t="s">
        <v>34</v>
      </c>
      <c r="M37" s="158" t="s">
        <v>34</v>
      </c>
      <c r="N37" s="158" t="s">
        <v>37</v>
      </c>
      <c r="O37" s="117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</row>
    <row r="38" spans="2:101" s="6" customFormat="1" ht="20.100000000000001" customHeight="1" x14ac:dyDescent="0.25">
      <c r="B38" s="76" t="s">
        <v>61</v>
      </c>
      <c r="C38" s="16">
        <f t="shared" si="1"/>
        <v>0</v>
      </c>
      <c r="D38" s="159">
        <v>2</v>
      </c>
      <c r="E38" s="157" t="s">
        <v>37</v>
      </c>
      <c r="F38" s="158" t="s">
        <v>35</v>
      </c>
      <c r="G38" s="158" t="s">
        <v>37</v>
      </c>
      <c r="H38" s="158" t="s">
        <v>34</v>
      </c>
      <c r="I38" s="158" t="s">
        <v>34</v>
      </c>
      <c r="J38" s="158" t="s">
        <v>35</v>
      </c>
      <c r="K38" s="158" t="s">
        <v>35</v>
      </c>
      <c r="L38" s="158" t="s">
        <v>34</v>
      </c>
      <c r="M38" s="158" t="s">
        <v>34</v>
      </c>
      <c r="N38" s="158" t="s">
        <v>37</v>
      </c>
      <c r="O38" s="117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</row>
    <row r="39" spans="2:101" s="6" customFormat="1" ht="20.100000000000001" hidden="1" customHeight="1" x14ac:dyDescent="0.25">
      <c r="B39" s="12"/>
      <c r="C39" s="16"/>
      <c r="D39" s="152"/>
      <c r="E39" s="117"/>
      <c r="F39" s="73"/>
      <c r="G39" s="73"/>
      <c r="H39" s="73"/>
      <c r="I39" s="73"/>
      <c r="J39" s="73"/>
      <c r="K39" s="73"/>
      <c r="L39" s="73"/>
      <c r="M39" s="73"/>
      <c r="N39" s="73"/>
      <c r="O39" s="117"/>
      <c r="P39" s="45"/>
      <c r="Q39" s="49"/>
      <c r="R39" s="53"/>
      <c r="S39" s="57"/>
      <c r="T39" s="61"/>
      <c r="U39" s="65"/>
      <c r="V39" s="69"/>
      <c r="W39" s="73"/>
      <c r="X39" s="14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</row>
    <row r="40" spans="2:101" s="6" customFormat="1" ht="20.100000000000001" hidden="1" customHeight="1" x14ac:dyDescent="0.25">
      <c r="B40" s="12"/>
      <c r="C40" s="16"/>
      <c r="D40" s="152"/>
      <c r="E40" s="117"/>
      <c r="F40" s="73"/>
      <c r="G40" s="73"/>
      <c r="H40" s="73"/>
      <c r="I40" s="73"/>
      <c r="J40" s="73"/>
      <c r="K40" s="73"/>
      <c r="L40" s="73"/>
      <c r="M40" s="73"/>
      <c r="N40" s="73"/>
      <c r="O40" s="117"/>
      <c r="P40" s="45"/>
      <c r="Q40" s="49"/>
      <c r="R40" s="53"/>
      <c r="S40" s="57"/>
      <c r="T40" s="61"/>
      <c r="U40" s="65"/>
      <c r="V40" s="69"/>
      <c r="W40" s="73"/>
      <c r="X40" s="14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</row>
    <row r="41" spans="2:101" s="6" customFormat="1" ht="20.100000000000001" customHeight="1" x14ac:dyDescent="0.2">
      <c r="B41" s="212" t="s">
        <v>36</v>
      </c>
      <c r="C41" s="213"/>
      <c r="D41" s="213"/>
      <c r="E41" s="213"/>
      <c r="F41" s="213"/>
      <c r="G41" s="213"/>
      <c r="H41" s="213"/>
      <c r="I41" s="213"/>
      <c r="J41" s="213"/>
      <c r="K41" s="213"/>
      <c r="L41" s="213"/>
      <c r="M41" s="213"/>
      <c r="N41" s="214"/>
      <c r="O41" s="42"/>
      <c r="P41" s="44"/>
      <c r="Q41" s="48"/>
      <c r="R41" s="52"/>
      <c r="S41" s="56"/>
      <c r="T41" s="60"/>
      <c r="U41" s="64"/>
      <c r="V41" s="68"/>
      <c r="W41" s="72"/>
      <c r="X41" s="9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</row>
    <row r="42" spans="2:101" s="6" customFormat="1" ht="20.100000000000001" customHeight="1" x14ac:dyDescent="0.25">
      <c r="B42" s="76" t="s">
        <v>62</v>
      </c>
      <c r="C42" s="16">
        <f>$C$41</f>
        <v>0</v>
      </c>
      <c r="D42" s="159">
        <v>2</v>
      </c>
      <c r="E42" s="157" t="s">
        <v>27</v>
      </c>
      <c r="F42" s="158" t="s">
        <v>25</v>
      </c>
      <c r="G42" s="158" t="s">
        <v>27</v>
      </c>
      <c r="H42" s="158" t="s">
        <v>25</v>
      </c>
      <c r="I42" s="158" t="s">
        <v>25</v>
      </c>
      <c r="J42" s="158" t="s">
        <v>27</v>
      </c>
      <c r="K42" s="158" t="s">
        <v>27</v>
      </c>
      <c r="L42" s="158" t="s">
        <v>25</v>
      </c>
      <c r="M42" s="158" t="s">
        <v>25</v>
      </c>
      <c r="N42" s="158" t="s">
        <v>26</v>
      </c>
      <c r="O42" s="117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</row>
    <row r="43" spans="2:101" s="6" customFormat="1" ht="20.100000000000001" customHeight="1" x14ac:dyDescent="0.25">
      <c r="B43" s="76" t="s">
        <v>63</v>
      </c>
      <c r="C43" s="16"/>
      <c r="D43" s="159">
        <v>1</v>
      </c>
      <c r="E43" s="157" t="s">
        <v>26</v>
      </c>
      <c r="F43" s="158" t="s">
        <v>25</v>
      </c>
      <c r="G43" s="158" t="s">
        <v>26</v>
      </c>
      <c r="H43" s="158" t="s">
        <v>25</v>
      </c>
      <c r="I43" s="158" t="s">
        <v>27</v>
      </c>
      <c r="J43" s="158" t="s">
        <v>25</v>
      </c>
      <c r="K43" s="158" t="s">
        <v>27</v>
      </c>
      <c r="L43" s="158" t="s">
        <v>25</v>
      </c>
      <c r="M43" s="158" t="s">
        <v>25</v>
      </c>
      <c r="N43" s="158" t="s">
        <v>26</v>
      </c>
      <c r="O43" s="117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</row>
    <row r="44" spans="2:101" s="6" customFormat="1" ht="20.100000000000001" customHeight="1" x14ac:dyDescent="0.25">
      <c r="B44" s="76" t="s">
        <v>64</v>
      </c>
      <c r="C44" s="16">
        <f t="shared" ref="C44:C46" si="2">$C$41</f>
        <v>0</v>
      </c>
      <c r="D44" s="159">
        <v>3</v>
      </c>
      <c r="E44" s="157" t="s">
        <v>26</v>
      </c>
      <c r="F44" s="158" t="s">
        <v>26</v>
      </c>
      <c r="G44" s="158" t="s">
        <v>27</v>
      </c>
      <c r="H44" s="158" t="s">
        <v>26</v>
      </c>
      <c r="I44" s="158" t="s">
        <v>27</v>
      </c>
      <c r="J44" s="158" t="s">
        <v>27</v>
      </c>
      <c r="K44" s="158" t="s">
        <v>26</v>
      </c>
      <c r="L44" s="158" t="s">
        <v>26</v>
      </c>
      <c r="M44" s="158" t="s">
        <v>25</v>
      </c>
      <c r="N44" s="158" t="s">
        <v>25</v>
      </c>
      <c r="O44" s="117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</row>
    <row r="45" spans="2:101" s="6" customFormat="1" ht="20.100000000000001" customHeight="1" x14ac:dyDescent="0.25">
      <c r="B45" s="76" t="s">
        <v>71</v>
      </c>
      <c r="C45" s="16">
        <f t="shared" si="2"/>
        <v>0</v>
      </c>
      <c r="D45" s="159">
        <v>3</v>
      </c>
      <c r="E45" s="157" t="s">
        <v>25</v>
      </c>
      <c r="F45" s="158" t="s">
        <v>25</v>
      </c>
      <c r="G45" s="158" t="s">
        <v>25</v>
      </c>
      <c r="H45" s="158" t="s">
        <v>25</v>
      </c>
      <c r="I45" s="158" t="s">
        <v>25</v>
      </c>
      <c r="J45" s="158" t="s">
        <v>25</v>
      </c>
      <c r="K45" s="158" t="s">
        <v>26</v>
      </c>
      <c r="L45" s="158" t="s">
        <v>25</v>
      </c>
      <c r="M45" s="158" t="s">
        <v>25</v>
      </c>
      <c r="N45" s="158" t="s">
        <v>25</v>
      </c>
      <c r="O45" s="117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</row>
    <row r="46" spans="2:101" s="6" customFormat="1" ht="20.100000000000001" customHeight="1" x14ac:dyDescent="0.25">
      <c r="B46" s="76" t="s">
        <v>72</v>
      </c>
      <c r="C46" s="16">
        <f t="shared" si="2"/>
        <v>0</v>
      </c>
      <c r="D46" s="159">
        <v>2</v>
      </c>
      <c r="E46" s="157" t="s">
        <v>25</v>
      </c>
      <c r="F46" s="158" t="s">
        <v>25</v>
      </c>
      <c r="G46" s="158" t="s">
        <v>25</v>
      </c>
      <c r="H46" s="158" t="s">
        <v>25</v>
      </c>
      <c r="I46" s="158" t="s">
        <v>25</v>
      </c>
      <c r="J46" s="158" t="s">
        <v>26</v>
      </c>
      <c r="K46" s="158" t="s">
        <v>26</v>
      </c>
      <c r="L46" s="158" t="s">
        <v>25</v>
      </c>
      <c r="M46" s="158" t="s">
        <v>26</v>
      </c>
      <c r="N46" s="158" t="s">
        <v>26</v>
      </c>
      <c r="O46" s="117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</row>
    <row r="47" spans="2:101" s="6" customFormat="1" ht="20.100000000000001" hidden="1" customHeight="1" x14ac:dyDescent="0.25">
      <c r="B47" s="12"/>
      <c r="C47" s="16"/>
      <c r="D47" s="17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117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</row>
    <row r="48" spans="2:101" s="6" customFormat="1" ht="20.100000000000001" hidden="1" customHeight="1" x14ac:dyDescent="0.25">
      <c r="B48" s="12"/>
      <c r="C48" s="16"/>
      <c r="D48" s="17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117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</row>
    <row r="49" spans="2:102" s="6" customFormat="1" ht="20.100000000000001" hidden="1" customHeight="1" x14ac:dyDescent="0.25">
      <c r="B49" s="12"/>
      <c r="C49" s="16"/>
      <c r="D49" s="17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117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</row>
    <row r="50" spans="2:102" ht="20.100000000000001" customHeight="1" x14ac:dyDescent="0.2">
      <c r="B50" s="207" t="s">
        <v>42</v>
      </c>
      <c r="C50" s="207"/>
      <c r="D50" s="207"/>
      <c r="E50" s="98" t="str">
        <f>IF('Scorecard Proyectos'!E30=0,"Positivo", "Negativo")</f>
        <v>Positivo</v>
      </c>
      <c r="F50" s="98" t="str">
        <f>IF('Scorecard Proyectos'!F30=0,"Positivo", "Negativo")</f>
        <v>Positivo</v>
      </c>
      <c r="G50" s="98" t="str">
        <f>IF('Scorecard Proyectos'!G30=0,"Positivo", "Negativo")</f>
        <v>Positivo</v>
      </c>
      <c r="H50" s="98" t="str">
        <f>IF('Scorecard Proyectos'!H30=0,"Positivo", "Negativo")</f>
        <v>Positivo</v>
      </c>
      <c r="I50" s="98" t="str">
        <f>IF('Scorecard Proyectos'!I30=0,"Positivo", "Negativo")</f>
        <v>Positivo</v>
      </c>
      <c r="J50" s="98" t="str">
        <f>IF('Scorecard Proyectos'!J30=0,"Positivo", "Negativo")</f>
        <v>Positivo</v>
      </c>
      <c r="K50" s="98" t="str">
        <f>IF('Scorecard Proyectos'!K30=0,"Positivo", "Negativo")</f>
        <v>Positivo</v>
      </c>
      <c r="L50" s="98" t="str">
        <f>IF('Scorecard Proyectos'!L30=0,"Positivo", "Negativo")</f>
        <v>Positivo</v>
      </c>
      <c r="M50" s="98" t="str">
        <f>IF('Scorecard Proyectos'!M30=0,"Positivo", "Negativo")</f>
        <v>Positivo</v>
      </c>
      <c r="N50" s="98" t="str">
        <f>IF('Scorecard Proyectos'!N30=0,"Positivo", "Negativo")</f>
        <v>Positivo</v>
      </c>
      <c r="O50" s="98" t="str">
        <f>IF('Scorecard Proyectos'!O30=0,"Pass", "fail")</f>
        <v>Pass</v>
      </c>
      <c r="P50" s="78" t="str">
        <f>IF('Scorecard Proyectos'!P30=0,"Pass", "fail")</f>
        <v>Pass</v>
      </c>
      <c r="Q50" s="78" t="str">
        <f>IF('Scorecard Proyectos'!Q30=0,"Pass", "fail")</f>
        <v>Pass</v>
      </c>
      <c r="R50" s="78" t="str">
        <f>IF('Scorecard Proyectos'!R30=0,"Pass", "fail")</f>
        <v>Pass</v>
      </c>
      <c r="S50" s="78" t="str">
        <f>IF('Scorecard Proyectos'!S30=0,"Pass", "fail")</f>
        <v>Pass</v>
      </c>
      <c r="T50" s="78" t="str">
        <f>IF('Scorecard Proyectos'!T30=0,"Pass", "fail")</f>
        <v>Pass</v>
      </c>
      <c r="U50" s="78" t="str">
        <f>IF('Scorecard Proyectos'!U30=0,"Pass", "fail")</f>
        <v>Pass</v>
      </c>
      <c r="V50" s="78" t="str">
        <f>IF('Scorecard Proyectos'!V30=0,"Pass", "fail")</f>
        <v>Pass</v>
      </c>
      <c r="W50" s="78" t="str">
        <f>IF('Scorecard Proyectos'!W30=0,"Pass", "fail")</f>
        <v>Pass</v>
      </c>
      <c r="X50" s="78" t="str">
        <f>IF('Scorecard Proyectos'!X30=0,"Pass", "fail")</f>
        <v>Pass</v>
      </c>
      <c r="Y50" s="78" t="str">
        <f>IF('Scorecard Proyectos'!Y30=0,"Pass", "fail")</f>
        <v>Pass</v>
      </c>
      <c r="Z50" s="78" t="str">
        <f>IF('Scorecard Proyectos'!Z30=0,"Pass", "fail")</f>
        <v>Pass</v>
      </c>
      <c r="AA50" s="78" t="str">
        <f>IF('Scorecard Proyectos'!AA30=0,"Pass", "fail")</f>
        <v>Pass</v>
      </c>
      <c r="AB50" s="78" t="str">
        <f>IF('Scorecard Proyectos'!AB30=0,"Pass", "fail")</f>
        <v>Pass</v>
      </c>
      <c r="AC50" s="78" t="str">
        <f>IF('Scorecard Proyectos'!AC30=0,"Pass", "fail")</f>
        <v>Pass</v>
      </c>
      <c r="AD50" s="78" t="str">
        <f>IF('Scorecard Proyectos'!AD30=0,"Pass", "fail")</f>
        <v>Pass</v>
      </c>
      <c r="AE50" s="78" t="str">
        <f>IF('Scorecard Proyectos'!AE30=0,"Pass", "fail")</f>
        <v>Pass</v>
      </c>
      <c r="AF50" s="78" t="str">
        <f>IF('Scorecard Proyectos'!AF30=0,"Pass", "fail")</f>
        <v>Pass</v>
      </c>
      <c r="AG50" s="78" t="str">
        <f>IF('Scorecard Proyectos'!AG30=0,"Pass", "fail")</f>
        <v>Pass</v>
      </c>
      <c r="AH50" s="78" t="str">
        <f>IF('Scorecard Proyectos'!AH30=0,"Pass", "fail")</f>
        <v>Pass</v>
      </c>
      <c r="AI50" s="78" t="str">
        <f>IF('Scorecard Proyectos'!AI30=0,"Pass", "fail")</f>
        <v>Pass</v>
      </c>
      <c r="AJ50" s="78" t="str">
        <f>IF('Scorecard Proyectos'!AJ30=0,"Pass", "fail")</f>
        <v>Pass</v>
      </c>
      <c r="AK50" s="78" t="str">
        <f>IF('Scorecard Proyectos'!AK30=0,"Pass", "fail")</f>
        <v>Pass</v>
      </c>
      <c r="AL50" s="78" t="str">
        <f>IF('Scorecard Proyectos'!AL30=0,"Pass", "fail")</f>
        <v>Pass</v>
      </c>
      <c r="AM50" s="78" t="str">
        <f>IF('Scorecard Proyectos'!AM30=0,"Pass", "fail")</f>
        <v>Pass</v>
      </c>
      <c r="AN50" s="78" t="str">
        <f>IF('Scorecard Proyectos'!AN30=0,"Pass", "fail")</f>
        <v>Pass</v>
      </c>
      <c r="AO50" s="78" t="str">
        <f>IF('Scorecard Proyectos'!AO30=0,"Pass", "fail")</f>
        <v>Pass</v>
      </c>
      <c r="AP50" s="78" t="str">
        <f>IF('Scorecard Proyectos'!AP30=0,"Pass", "fail")</f>
        <v>Pass</v>
      </c>
      <c r="AQ50" s="78" t="str">
        <f>IF('Scorecard Proyectos'!AQ30=0,"Pass", "fail")</f>
        <v>Pass</v>
      </c>
      <c r="AR50" s="78" t="str">
        <f>IF('Scorecard Proyectos'!AR30=0,"Pass", "fail")</f>
        <v>Pass</v>
      </c>
      <c r="AS50" s="78" t="str">
        <f>IF('Scorecard Proyectos'!AS30=0,"Pass", "fail")</f>
        <v>Pass</v>
      </c>
      <c r="AT50" s="78" t="str">
        <f>IF('Scorecard Proyectos'!AT30=0,"Pass", "fail")</f>
        <v>Pass</v>
      </c>
      <c r="AU50" s="78" t="str">
        <f>IF('Scorecard Proyectos'!AU30=0,"Pass", "fail")</f>
        <v>Pass</v>
      </c>
      <c r="AV50" s="78" t="str">
        <f>IF('Scorecard Proyectos'!AV30=0,"Pass", "fail")</f>
        <v>Pass</v>
      </c>
      <c r="AW50" s="78" t="str">
        <f>IF('Scorecard Proyectos'!AW30=0,"Pass", "fail")</f>
        <v>Pass</v>
      </c>
      <c r="AX50" s="78" t="str">
        <f>IF('Scorecard Proyectos'!AX30=0,"Pass", "fail")</f>
        <v>Pass</v>
      </c>
      <c r="AY50" s="78" t="str">
        <f>IF('Scorecard Proyectos'!AY30=0,"Pass", "fail")</f>
        <v>Pass</v>
      </c>
      <c r="AZ50" s="78" t="str">
        <f>IF('Scorecard Proyectos'!AZ30=0,"Pass", "fail")</f>
        <v>Pass</v>
      </c>
      <c r="BA50" s="78" t="str">
        <f>IF('Scorecard Proyectos'!BA30=0,"Pass", "fail")</f>
        <v>Pass</v>
      </c>
      <c r="BB50" s="78" t="str">
        <f>IF('Scorecard Proyectos'!BB30=0,"Pass", "fail")</f>
        <v>Pass</v>
      </c>
      <c r="BC50" s="78" t="str">
        <f>IF('Scorecard Proyectos'!BC30=0,"Pass", "fail")</f>
        <v>Pass</v>
      </c>
      <c r="BD50" s="78" t="str">
        <f>IF('Scorecard Proyectos'!BD30=0,"Pass", "fail")</f>
        <v>Pass</v>
      </c>
      <c r="BE50" s="78" t="str">
        <f>IF('Scorecard Proyectos'!BE30=0,"Pass", "fail")</f>
        <v>Pass</v>
      </c>
      <c r="BF50" s="78" t="str">
        <f>IF('Scorecard Proyectos'!BF30=0,"Pass", "fail")</f>
        <v>Pass</v>
      </c>
      <c r="BG50" s="78" t="str">
        <f>IF('Scorecard Proyectos'!BG30=0,"Pass", "fail")</f>
        <v>Pass</v>
      </c>
      <c r="BH50" s="78" t="str">
        <f>IF('Scorecard Proyectos'!BH30=0,"Pass", "fail")</f>
        <v>Pass</v>
      </c>
      <c r="BI50" s="78" t="str">
        <f>IF('Scorecard Proyectos'!BI30=0,"Pass", "fail")</f>
        <v>Pass</v>
      </c>
      <c r="BJ50" s="78" t="str">
        <f>IF('Scorecard Proyectos'!BJ30=0,"Pass", "fail")</f>
        <v>Pass</v>
      </c>
      <c r="BK50" s="78" t="str">
        <f>IF('Scorecard Proyectos'!BK30=0,"Pass", "fail")</f>
        <v>Pass</v>
      </c>
      <c r="BL50" s="78" t="str">
        <f>IF('Scorecard Proyectos'!BL30=0,"Pass", "fail")</f>
        <v>Pass</v>
      </c>
      <c r="BM50" s="78" t="str">
        <f>IF('Scorecard Proyectos'!BM30=0,"Pass", "fail")</f>
        <v>Pass</v>
      </c>
      <c r="BN50" s="78" t="str">
        <f>IF('Scorecard Proyectos'!BN30=0,"Pass", "fail")</f>
        <v>Pass</v>
      </c>
      <c r="BO50" s="78" t="str">
        <f>IF('Scorecard Proyectos'!BO30=0,"Pass", "fail")</f>
        <v>Pass</v>
      </c>
      <c r="BP50" s="78" t="str">
        <f>IF('Scorecard Proyectos'!BP30=0,"Pass", "fail")</f>
        <v>Pass</v>
      </c>
      <c r="BQ50" s="78" t="str">
        <f>IF('Scorecard Proyectos'!BQ30=0,"Pass", "fail")</f>
        <v>Pass</v>
      </c>
      <c r="BR50" s="78" t="str">
        <f>IF('Scorecard Proyectos'!BR30=0,"Pass", "fail")</f>
        <v>Pass</v>
      </c>
      <c r="BS50" s="78" t="str">
        <f>IF('Scorecard Proyectos'!BS30=0,"Pass", "fail")</f>
        <v>Pass</v>
      </c>
      <c r="BT50" s="78" t="str">
        <f>IF('Scorecard Proyectos'!BT30=0,"Pass", "fail")</f>
        <v>Pass</v>
      </c>
      <c r="BU50" s="78" t="str">
        <f>IF('Scorecard Proyectos'!BU30=0,"Pass", "fail")</f>
        <v>Pass</v>
      </c>
      <c r="BV50" s="78" t="str">
        <f>IF('Scorecard Proyectos'!BV30=0,"Pass", "fail")</f>
        <v>Pass</v>
      </c>
      <c r="BW50" s="78" t="str">
        <f>IF('Scorecard Proyectos'!BW30=0,"Pass", "fail")</f>
        <v>Pass</v>
      </c>
      <c r="BX50" s="78" t="str">
        <f>IF('Scorecard Proyectos'!BX30=0,"Pass", "fail")</f>
        <v>Pass</v>
      </c>
      <c r="BY50" s="78" t="str">
        <f>IF('Scorecard Proyectos'!BY30=0,"Pass", "fail")</f>
        <v>Pass</v>
      </c>
      <c r="BZ50" s="78" t="str">
        <f>IF('Scorecard Proyectos'!BZ30=0,"Pass", "fail")</f>
        <v>Pass</v>
      </c>
      <c r="CA50" s="78" t="str">
        <f>IF('Scorecard Proyectos'!CA30=0,"Pass", "fail")</f>
        <v>Pass</v>
      </c>
      <c r="CB50" s="78" t="str">
        <f>IF('Scorecard Proyectos'!CB30=0,"Pass", "fail")</f>
        <v>Pass</v>
      </c>
      <c r="CC50" s="78" t="str">
        <f>IF('Scorecard Proyectos'!CC30=0,"Pass", "fail")</f>
        <v>Pass</v>
      </c>
      <c r="CD50" s="78" t="str">
        <f>IF('Scorecard Proyectos'!CD30=0,"Pass", "fail")</f>
        <v>Pass</v>
      </c>
      <c r="CE50" s="78" t="str">
        <f>IF('Scorecard Proyectos'!CE30=0,"Pass", "fail")</f>
        <v>Pass</v>
      </c>
      <c r="CF50" s="78" t="str">
        <f>IF('Scorecard Proyectos'!CF30=0,"Pass", "fail")</f>
        <v>Pass</v>
      </c>
      <c r="CG50" s="78" t="str">
        <f>IF('Scorecard Proyectos'!CG30=0,"Pass", "fail")</f>
        <v>Pass</v>
      </c>
      <c r="CH50" s="78" t="str">
        <f>IF('Scorecard Proyectos'!CH30=0,"Pass", "fail")</f>
        <v>Pass</v>
      </c>
      <c r="CI50" s="78" t="str">
        <f>IF('Scorecard Proyectos'!CI30=0,"Pass", "fail")</f>
        <v>Pass</v>
      </c>
      <c r="CJ50" s="78" t="str">
        <f>IF('Scorecard Proyectos'!CJ30=0,"Pass", "fail")</f>
        <v>Pass</v>
      </c>
      <c r="CK50" s="78" t="str">
        <f>IF('Scorecard Proyectos'!CK30=0,"Pass", "fail")</f>
        <v>Pass</v>
      </c>
      <c r="CL50" s="78" t="str">
        <f>IF('Scorecard Proyectos'!CL30=0,"Pass", "fail")</f>
        <v>Pass</v>
      </c>
      <c r="CM50" s="78" t="str">
        <f>IF('Scorecard Proyectos'!CM30=0,"Pass", "fail")</f>
        <v>Pass</v>
      </c>
      <c r="CN50" s="78" t="str">
        <f>IF('Scorecard Proyectos'!CN30=0,"Pass", "fail")</f>
        <v>Pass</v>
      </c>
      <c r="CO50" s="78" t="str">
        <f>IF('Scorecard Proyectos'!CO30=0,"Pass", "fail")</f>
        <v>Pass</v>
      </c>
      <c r="CP50" s="78" t="str">
        <f>IF('Scorecard Proyectos'!CP30=0,"Pass", "fail")</f>
        <v>Pass</v>
      </c>
      <c r="CQ50" s="78" t="str">
        <f>IF('Scorecard Proyectos'!CQ30=0,"Pass", "fail")</f>
        <v>Pass</v>
      </c>
      <c r="CR50" s="78" t="str">
        <f>IF('Scorecard Proyectos'!CR30=0,"Pass", "fail")</f>
        <v>Pass</v>
      </c>
      <c r="CS50" s="78" t="str">
        <f>IF('Scorecard Proyectos'!CS30=0,"Pass", "fail")</f>
        <v>Pass</v>
      </c>
      <c r="CT50" s="78" t="str">
        <f>IF('Scorecard Proyectos'!CT30=0,"Pass", "fail")</f>
        <v>Pass</v>
      </c>
      <c r="CU50" s="78" t="str">
        <f>IF('Scorecard Proyectos'!CU30=0,"Pass", "fail")</f>
        <v>Pass</v>
      </c>
      <c r="CV50" s="78" t="str">
        <f>IF('Scorecard Proyectos'!CV30=0,"Pass", "fail")</f>
        <v>Pass</v>
      </c>
      <c r="CW50" s="78" t="str">
        <f>IF('Scorecard Proyectos'!CW30=0,"Pass", "fail")</f>
        <v>Pass</v>
      </c>
    </row>
    <row r="51" spans="2:102" s="31" customFormat="1" ht="20.100000000000001" hidden="1" customHeight="1" x14ac:dyDescent="0.2">
      <c r="B51" s="99"/>
      <c r="C51" s="100"/>
      <c r="D51" s="101"/>
      <c r="E51" s="79"/>
      <c r="F51" s="79"/>
      <c r="G51" s="79"/>
      <c r="H51" s="79"/>
      <c r="I51" s="79"/>
      <c r="J51" s="79"/>
      <c r="K51" s="79"/>
      <c r="L51" s="79"/>
      <c r="M51" s="79"/>
      <c r="N51" s="132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9"/>
      <c r="AY51" s="79"/>
      <c r="AZ51" s="79"/>
      <c r="BA51" s="79"/>
      <c r="BB51" s="79"/>
      <c r="BC51" s="79"/>
      <c r="BD51" s="79"/>
      <c r="BE51" s="79"/>
      <c r="BF51" s="79"/>
      <c r="BG51" s="79"/>
      <c r="BH51" s="79"/>
      <c r="BI51" s="79"/>
      <c r="BJ51" s="79"/>
      <c r="BK51" s="79"/>
      <c r="BL51" s="79"/>
      <c r="BM51" s="79"/>
      <c r="BN51" s="79"/>
      <c r="BO51" s="79"/>
      <c r="BP51" s="79"/>
      <c r="BQ51" s="79"/>
      <c r="BR51" s="79"/>
      <c r="BS51" s="79"/>
      <c r="BT51" s="79"/>
      <c r="BU51" s="79"/>
      <c r="BV51" s="79"/>
      <c r="BW51" s="79"/>
      <c r="BX51" s="79"/>
      <c r="BY51" s="79"/>
      <c r="BZ51" s="79"/>
      <c r="CA51" s="79"/>
      <c r="CB51" s="79"/>
      <c r="CC51" s="79"/>
      <c r="CD51" s="79"/>
      <c r="CE51" s="79"/>
      <c r="CF51" s="79"/>
      <c r="CG51" s="79"/>
      <c r="CH51" s="79"/>
      <c r="CI51" s="79"/>
      <c r="CJ51" s="79"/>
      <c r="CK51" s="79"/>
      <c r="CL51" s="79"/>
      <c r="CM51" s="79"/>
      <c r="CN51" s="79"/>
      <c r="CO51" s="79"/>
      <c r="CP51" s="79"/>
      <c r="CQ51" s="79"/>
      <c r="CR51" s="79"/>
      <c r="CS51" s="79"/>
      <c r="CT51" s="79"/>
      <c r="CU51" s="79"/>
      <c r="CV51" s="79"/>
      <c r="CW51" s="79"/>
    </row>
    <row r="52" spans="2:102" ht="20.100000000000001" customHeight="1" x14ac:dyDescent="0.2">
      <c r="B52" s="208" t="s">
        <v>31</v>
      </c>
      <c r="C52" s="208"/>
      <c r="D52" s="208"/>
      <c r="E52" s="105">
        <f>+'Scorecard Proyectos'!E32</f>
        <v>1.5</v>
      </c>
      <c r="F52" s="105">
        <f>+'Scorecard Proyectos'!F32</f>
        <v>-1.5</v>
      </c>
      <c r="G52" s="105">
        <f>+'Scorecard Proyectos'!G32</f>
        <v>1.5</v>
      </c>
      <c r="H52" s="105">
        <f>+'Scorecard Proyectos'!H32</f>
        <v>1.5</v>
      </c>
      <c r="I52" s="105">
        <f>+'Scorecard Proyectos'!I32</f>
        <v>0</v>
      </c>
      <c r="J52" s="105">
        <f>+'Scorecard Proyectos'!J32</f>
        <v>-1.5</v>
      </c>
      <c r="K52" s="105">
        <f>+'Scorecard Proyectos'!K32</f>
        <v>-3</v>
      </c>
      <c r="L52" s="105">
        <f>+'Scorecard Proyectos'!L32</f>
        <v>0</v>
      </c>
      <c r="M52" s="105">
        <f>+'Scorecard Proyectos'!M32</f>
        <v>1.5</v>
      </c>
      <c r="N52" s="105">
        <f>+'Scorecard Proyectos'!N32</f>
        <v>1.5</v>
      </c>
      <c r="O52" s="98">
        <f>'Scorecard Proyectos'!O32</f>
        <v>0</v>
      </c>
      <c r="P52" s="78">
        <f>'Scorecard Proyectos'!P32</f>
        <v>0</v>
      </c>
      <c r="Q52" s="78">
        <f>'Scorecard Proyectos'!Q32</f>
        <v>0</v>
      </c>
      <c r="R52" s="78">
        <f>'Scorecard Proyectos'!R32</f>
        <v>0</v>
      </c>
      <c r="S52" s="78">
        <f>'Scorecard Proyectos'!S32</f>
        <v>0</v>
      </c>
      <c r="T52" s="78">
        <f>'Scorecard Proyectos'!T32</f>
        <v>0</v>
      </c>
      <c r="U52" s="78">
        <f>'Scorecard Proyectos'!U32</f>
        <v>0</v>
      </c>
      <c r="V52" s="78">
        <f>'Scorecard Proyectos'!V32</f>
        <v>0</v>
      </c>
      <c r="W52" s="78">
        <f>'Scorecard Proyectos'!W32</f>
        <v>0</v>
      </c>
      <c r="X52" s="78">
        <f>'Scorecard Proyectos'!X32</f>
        <v>0</v>
      </c>
      <c r="Y52" s="78">
        <f>'Scorecard Proyectos'!Y32</f>
        <v>0</v>
      </c>
      <c r="Z52" s="78">
        <f>'Scorecard Proyectos'!Z32</f>
        <v>0</v>
      </c>
      <c r="AA52" s="78">
        <f>'Scorecard Proyectos'!AA32</f>
        <v>0</v>
      </c>
      <c r="AB52" s="78">
        <f>'Scorecard Proyectos'!AB32</f>
        <v>0</v>
      </c>
      <c r="AC52" s="78">
        <f>'Scorecard Proyectos'!AC32</f>
        <v>0</v>
      </c>
      <c r="AD52" s="78">
        <f>'Scorecard Proyectos'!AD32</f>
        <v>0</v>
      </c>
      <c r="AE52" s="78">
        <f>'Scorecard Proyectos'!AE32</f>
        <v>0</v>
      </c>
      <c r="AF52" s="78">
        <f>'Scorecard Proyectos'!AF32</f>
        <v>0</v>
      </c>
      <c r="AG52" s="78">
        <f>'Scorecard Proyectos'!AG32</f>
        <v>0</v>
      </c>
      <c r="AH52" s="78">
        <f>'Scorecard Proyectos'!AH32</f>
        <v>0</v>
      </c>
      <c r="AI52" s="78">
        <f>'Scorecard Proyectos'!AI32</f>
        <v>0</v>
      </c>
      <c r="AJ52" s="78">
        <f>'Scorecard Proyectos'!AJ32</f>
        <v>0</v>
      </c>
      <c r="AK52" s="78">
        <f>'Scorecard Proyectos'!AK32</f>
        <v>0</v>
      </c>
      <c r="AL52" s="78">
        <f>'Scorecard Proyectos'!AL32</f>
        <v>0</v>
      </c>
      <c r="AM52" s="78">
        <f>'Scorecard Proyectos'!AM32</f>
        <v>0</v>
      </c>
      <c r="AN52" s="78">
        <f>'Scorecard Proyectos'!AN32</f>
        <v>0</v>
      </c>
      <c r="AO52" s="78">
        <f>'Scorecard Proyectos'!AO32</f>
        <v>0</v>
      </c>
      <c r="AP52" s="78">
        <f>'Scorecard Proyectos'!AP32</f>
        <v>0</v>
      </c>
      <c r="AQ52" s="78">
        <f>'Scorecard Proyectos'!AQ32</f>
        <v>0</v>
      </c>
      <c r="AR52" s="78">
        <f>'Scorecard Proyectos'!AR32</f>
        <v>0</v>
      </c>
      <c r="AS52" s="78">
        <f>'Scorecard Proyectos'!AS32</f>
        <v>0</v>
      </c>
      <c r="AT52" s="78">
        <f>'Scorecard Proyectos'!AT32</f>
        <v>0</v>
      </c>
      <c r="AU52" s="78">
        <f>'Scorecard Proyectos'!AU32</f>
        <v>0</v>
      </c>
      <c r="AV52" s="78">
        <f>'Scorecard Proyectos'!AV32</f>
        <v>0</v>
      </c>
      <c r="AW52" s="78">
        <f>'Scorecard Proyectos'!AW32</f>
        <v>0</v>
      </c>
      <c r="AX52" s="78">
        <f>'Scorecard Proyectos'!AX32</f>
        <v>0</v>
      </c>
      <c r="AY52" s="78">
        <f>'Scorecard Proyectos'!AY32</f>
        <v>0</v>
      </c>
      <c r="AZ52" s="78">
        <f>'Scorecard Proyectos'!AZ32</f>
        <v>0</v>
      </c>
      <c r="BA52" s="78">
        <f>'Scorecard Proyectos'!BA32</f>
        <v>0</v>
      </c>
      <c r="BB52" s="78">
        <f>'Scorecard Proyectos'!BB32</f>
        <v>0</v>
      </c>
      <c r="BC52" s="78">
        <f>'Scorecard Proyectos'!BC32</f>
        <v>0</v>
      </c>
      <c r="BD52" s="78">
        <f>'Scorecard Proyectos'!BD32</f>
        <v>0</v>
      </c>
      <c r="BE52" s="78">
        <f>'Scorecard Proyectos'!BE32</f>
        <v>0</v>
      </c>
      <c r="BF52" s="78">
        <f>'Scorecard Proyectos'!BF32</f>
        <v>0</v>
      </c>
      <c r="BG52" s="78">
        <f>'Scorecard Proyectos'!BG32</f>
        <v>0</v>
      </c>
      <c r="BH52" s="78">
        <f>'Scorecard Proyectos'!BH32</f>
        <v>0</v>
      </c>
      <c r="BI52" s="78">
        <f>'Scorecard Proyectos'!BI32</f>
        <v>0</v>
      </c>
      <c r="BJ52" s="78">
        <f>'Scorecard Proyectos'!BJ32</f>
        <v>0</v>
      </c>
      <c r="BK52" s="78">
        <f>'Scorecard Proyectos'!BK32</f>
        <v>0</v>
      </c>
      <c r="BL52" s="78">
        <f>'Scorecard Proyectos'!BL32</f>
        <v>0</v>
      </c>
      <c r="BM52" s="78">
        <f>'Scorecard Proyectos'!BM32</f>
        <v>0</v>
      </c>
      <c r="BN52" s="78">
        <f>'Scorecard Proyectos'!BN32</f>
        <v>0</v>
      </c>
      <c r="BO52" s="78">
        <f>'Scorecard Proyectos'!BO32</f>
        <v>0</v>
      </c>
      <c r="BP52" s="78">
        <f>'Scorecard Proyectos'!BP32</f>
        <v>0</v>
      </c>
      <c r="BQ52" s="78">
        <f>'Scorecard Proyectos'!BQ32</f>
        <v>0</v>
      </c>
      <c r="BR52" s="78">
        <f>'Scorecard Proyectos'!BR32</f>
        <v>0</v>
      </c>
      <c r="BS52" s="78">
        <f>'Scorecard Proyectos'!BS32</f>
        <v>0</v>
      </c>
      <c r="BT52" s="78">
        <f>'Scorecard Proyectos'!BT32</f>
        <v>0</v>
      </c>
      <c r="BU52" s="78">
        <f>'Scorecard Proyectos'!BU32</f>
        <v>0</v>
      </c>
      <c r="BV52" s="78">
        <f>'Scorecard Proyectos'!BV32</f>
        <v>0</v>
      </c>
      <c r="BW52" s="78">
        <f>'Scorecard Proyectos'!BW32</f>
        <v>0</v>
      </c>
      <c r="BX52" s="78">
        <f>'Scorecard Proyectos'!BX32</f>
        <v>0</v>
      </c>
      <c r="BY52" s="78">
        <f>'Scorecard Proyectos'!BY32</f>
        <v>0</v>
      </c>
      <c r="BZ52" s="78">
        <f>'Scorecard Proyectos'!BZ32</f>
        <v>0</v>
      </c>
      <c r="CA52" s="78">
        <f>'Scorecard Proyectos'!CA32</f>
        <v>0</v>
      </c>
      <c r="CB52" s="78">
        <f>'Scorecard Proyectos'!CB32</f>
        <v>0</v>
      </c>
      <c r="CC52" s="78">
        <f>'Scorecard Proyectos'!CC32</f>
        <v>0</v>
      </c>
      <c r="CD52" s="78">
        <f>'Scorecard Proyectos'!CD32</f>
        <v>0</v>
      </c>
      <c r="CE52" s="78">
        <f>'Scorecard Proyectos'!CE32</f>
        <v>0</v>
      </c>
      <c r="CF52" s="78">
        <f>'Scorecard Proyectos'!CF32</f>
        <v>0</v>
      </c>
      <c r="CG52" s="78">
        <f>'Scorecard Proyectos'!CG32</f>
        <v>0</v>
      </c>
      <c r="CH52" s="78">
        <f>'Scorecard Proyectos'!CH32</f>
        <v>0</v>
      </c>
      <c r="CI52" s="78">
        <f>'Scorecard Proyectos'!CI32</f>
        <v>0</v>
      </c>
      <c r="CJ52" s="78">
        <f>'Scorecard Proyectos'!CJ32</f>
        <v>0</v>
      </c>
      <c r="CK52" s="78">
        <f>'Scorecard Proyectos'!CK32</f>
        <v>0</v>
      </c>
      <c r="CL52" s="78">
        <f>'Scorecard Proyectos'!CL32</f>
        <v>0</v>
      </c>
      <c r="CM52" s="78">
        <f>'Scorecard Proyectos'!CM32</f>
        <v>0</v>
      </c>
      <c r="CN52" s="78">
        <f>'Scorecard Proyectos'!CN32</f>
        <v>0</v>
      </c>
      <c r="CO52" s="78">
        <f>'Scorecard Proyectos'!CO32</f>
        <v>0</v>
      </c>
      <c r="CP52" s="78">
        <f>'Scorecard Proyectos'!CP32</f>
        <v>0</v>
      </c>
      <c r="CQ52" s="78">
        <f>'Scorecard Proyectos'!CQ32</f>
        <v>0</v>
      </c>
      <c r="CR52" s="78">
        <f>'Scorecard Proyectos'!CR32</f>
        <v>0</v>
      </c>
      <c r="CS52" s="78">
        <f>'Scorecard Proyectos'!CS32</f>
        <v>0</v>
      </c>
      <c r="CT52" s="78">
        <f>'Scorecard Proyectos'!CT32</f>
        <v>0</v>
      </c>
      <c r="CU52" s="78">
        <f>'Scorecard Proyectos'!CU32</f>
        <v>0</v>
      </c>
      <c r="CV52" s="78">
        <f>'Scorecard Proyectos'!CV32</f>
        <v>0</v>
      </c>
      <c r="CW52" s="78">
        <f>'Scorecard Proyectos'!CW32</f>
        <v>0</v>
      </c>
    </row>
    <row r="53" spans="2:102" s="31" customFormat="1" ht="20.100000000000001" hidden="1" customHeight="1" x14ac:dyDescent="0.2">
      <c r="B53" s="99"/>
      <c r="C53" s="100"/>
      <c r="D53" s="101"/>
      <c r="E53" s="106"/>
      <c r="F53" s="106"/>
      <c r="G53" s="106"/>
      <c r="H53" s="106"/>
      <c r="I53" s="106"/>
      <c r="J53" s="106"/>
      <c r="K53" s="106"/>
      <c r="L53" s="106"/>
      <c r="M53" s="106"/>
      <c r="N53" s="133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9"/>
      <c r="BJ53" s="79"/>
      <c r="BK53" s="79"/>
      <c r="BL53" s="79"/>
      <c r="BM53" s="79"/>
      <c r="BN53" s="79"/>
      <c r="BO53" s="79"/>
      <c r="BP53" s="79"/>
      <c r="BQ53" s="79"/>
      <c r="BR53" s="79"/>
      <c r="BS53" s="79"/>
      <c r="BT53" s="79"/>
      <c r="BU53" s="79"/>
      <c r="BV53" s="79"/>
      <c r="BW53" s="79"/>
      <c r="BX53" s="79"/>
      <c r="BY53" s="79"/>
      <c r="BZ53" s="79"/>
      <c r="CA53" s="79"/>
      <c r="CB53" s="79"/>
      <c r="CC53" s="79"/>
      <c r="CD53" s="79"/>
      <c r="CE53" s="79"/>
      <c r="CF53" s="79"/>
      <c r="CG53" s="79"/>
      <c r="CH53" s="79"/>
      <c r="CI53" s="79"/>
      <c r="CJ53" s="79"/>
      <c r="CK53" s="79"/>
      <c r="CL53" s="79"/>
      <c r="CM53" s="79"/>
      <c r="CN53" s="79"/>
      <c r="CO53" s="79"/>
      <c r="CP53" s="79"/>
      <c r="CQ53" s="79"/>
      <c r="CR53" s="79"/>
      <c r="CS53" s="79"/>
      <c r="CT53" s="79"/>
      <c r="CU53" s="79"/>
      <c r="CV53" s="79"/>
      <c r="CW53" s="79"/>
    </row>
    <row r="54" spans="2:102" ht="20.100000000000001" customHeight="1" x14ac:dyDescent="0.2">
      <c r="B54" s="207" t="s">
        <v>44</v>
      </c>
      <c r="C54" s="207"/>
      <c r="D54" s="207"/>
      <c r="E54" s="105">
        <f>+'Scorecard Proyectos'!E34</f>
        <v>13.5</v>
      </c>
      <c r="F54" s="105">
        <f>+'Scorecard Proyectos'!F34</f>
        <v>13.5</v>
      </c>
      <c r="G54" s="105">
        <f>+'Scorecard Proyectos'!G34</f>
        <v>7.5</v>
      </c>
      <c r="H54" s="105">
        <f>+'Scorecard Proyectos'!H34</f>
        <v>7.5</v>
      </c>
      <c r="I54" s="105">
        <f>+'Scorecard Proyectos'!I34</f>
        <v>4.5</v>
      </c>
      <c r="J54" s="105">
        <f>+'Scorecard Proyectos'!J34</f>
        <v>13.5</v>
      </c>
      <c r="K54" s="105">
        <f>+'Scorecard Proyectos'!K34</f>
        <v>9</v>
      </c>
      <c r="L54" s="105">
        <f>+'Scorecard Proyectos'!L34</f>
        <v>-6</v>
      </c>
      <c r="M54" s="105">
        <f>+'Scorecard Proyectos'!M34</f>
        <v>7.5</v>
      </c>
      <c r="N54" s="105">
        <f>+'Scorecard Proyectos'!N34</f>
        <v>4.5</v>
      </c>
      <c r="O54" s="98">
        <f>'Scorecard Proyectos'!O34</f>
        <v>0</v>
      </c>
      <c r="P54" s="78">
        <f>'Scorecard Proyectos'!P34</f>
        <v>0</v>
      </c>
      <c r="Q54" s="78">
        <f>'Scorecard Proyectos'!Q34</f>
        <v>0</v>
      </c>
      <c r="R54" s="78">
        <f>'Scorecard Proyectos'!R34</f>
        <v>0</v>
      </c>
      <c r="S54" s="78">
        <f>'Scorecard Proyectos'!S34</f>
        <v>0</v>
      </c>
      <c r="T54" s="78">
        <f>'Scorecard Proyectos'!T34</f>
        <v>0</v>
      </c>
      <c r="U54" s="78">
        <f>'Scorecard Proyectos'!U34</f>
        <v>0</v>
      </c>
      <c r="V54" s="78">
        <f>'Scorecard Proyectos'!V34</f>
        <v>0</v>
      </c>
      <c r="W54" s="78">
        <f>'Scorecard Proyectos'!W34</f>
        <v>0</v>
      </c>
      <c r="X54" s="78">
        <f>'Scorecard Proyectos'!X34</f>
        <v>0</v>
      </c>
      <c r="Y54" s="78">
        <f>'Scorecard Proyectos'!Y34</f>
        <v>0</v>
      </c>
      <c r="Z54" s="78">
        <f>'Scorecard Proyectos'!Z34</f>
        <v>0</v>
      </c>
      <c r="AA54" s="78">
        <f>'Scorecard Proyectos'!AA34</f>
        <v>0</v>
      </c>
      <c r="AB54" s="78">
        <f>'Scorecard Proyectos'!AB34</f>
        <v>0</v>
      </c>
      <c r="AC54" s="78">
        <f>'Scorecard Proyectos'!AC34</f>
        <v>0</v>
      </c>
      <c r="AD54" s="78">
        <f>'Scorecard Proyectos'!AD34</f>
        <v>0</v>
      </c>
      <c r="AE54" s="78">
        <f>'Scorecard Proyectos'!AE34</f>
        <v>0</v>
      </c>
      <c r="AF54" s="78">
        <f>'Scorecard Proyectos'!AF34</f>
        <v>0</v>
      </c>
      <c r="AG54" s="78">
        <f>'Scorecard Proyectos'!AG34</f>
        <v>0</v>
      </c>
      <c r="AH54" s="78">
        <f>'Scorecard Proyectos'!AH34</f>
        <v>0</v>
      </c>
      <c r="AI54" s="78">
        <f>'Scorecard Proyectos'!AI34</f>
        <v>0</v>
      </c>
      <c r="AJ54" s="78">
        <f>'Scorecard Proyectos'!AJ34</f>
        <v>0</v>
      </c>
      <c r="AK54" s="78">
        <f>'Scorecard Proyectos'!AK34</f>
        <v>0</v>
      </c>
      <c r="AL54" s="78">
        <f>'Scorecard Proyectos'!AL34</f>
        <v>0</v>
      </c>
      <c r="AM54" s="78">
        <f>'Scorecard Proyectos'!AM34</f>
        <v>0</v>
      </c>
      <c r="AN54" s="78">
        <f>'Scorecard Proyectos'!AN34</f>
        <v>0</v>
      </c>
      <c r="AO54" s="78">
        <f>'Scorecard Proyectos'!AO34</f>
        <v>0</v>
      </c>
      <c r="AP54" s="78">
        <f>'Scorecard Proyectos'!AP34</f>
        <v>0</v>
      </c>
      <c r="AQ54" s="78">
        <f>'Scorecard Proyectos'!AQ34</f>
        <v>0</v>
      </c>
      <c r="AR54" s="78">
        <f>'Scorecard Proyectos'!AR34</f>
        <v>0</v>
      </c>
      <c r="AS54" s="78">
        <f>'Scorecard Proyectos'!AS34</f>
        <v>0</v>
      </c>
      <c r="AT54" s="78">
        <f>'Scorecard Proyectos'!AT34</f>
        <v>0</v>
      </c>
      <c r="AU54" s="78">
        <f>'Scorecard Proyectos'!AU34</f>
        <v>0</v>
      </c>
      <c r="AV54" s="78">
        <f>'Scorecard Proyectos'!AV34</f>
        <v>0</v>
      </c>
      <c r="AW54" s="78">
        <f>'Scorecard Proyectos'!AW34</f>
        <v>0</v>
      </c>
      <c r="AX54" s="78">
        <f>'Scorecard Proyectos'!AX34</f>
        <v>0</v>
      </c>
      <c r="AY54" s="78">
        <f>'Scorecard Proyectos'!AY34</f>
        <v>0</v>
      </c>
      <c r="AZ54" s="78">
        <f>'Scorecard Proyectos'!AZ34</f>
        <v>0</v>
      </c>
      <c r="BA54" s="78">
        <f>'Scorecard Proyectos'!BA34</f>
        <v>0</v>
      </c>
      <c r="BB54" s="78">
        <f>'Scorecard Proyectos'!BB34</f>
        <v>0</v>
      </c>
      <c r="BC54" s="78">
        <f>'Scorecard Proyectos'!BC34</f>
        <v>0</v>
      </c>
      <c r="BD54" s="78">
        <f>'Scorecard Proyectos'!BD34</f>
        <v>0</v>
      </c>
      <c r="BE54" s="78">
        <f>'Scorecard Proyectos'!BE34</f>
        <v>0</v>
      </c>
      <c r="BF54" s="78">
        <f>'Scorecard Proyectos'!BF34</f>
        <v>0</v>
      </c>
      <c r="BG54" s="78">
        <f>'Scorecard Proyectos'!BG34</f>
        <v>0</v>
      </c>
      <c r="BH54" s="78">
        <f>'Scorecard Proyectos'!BH34</f>
        <v>0</v>
      </c>
      <c r="BI54" s="78">
        <f>'Scorecard Proyectos'!BI34</f>
        <v>0</v>
      </c>
      <c r="BJ54" s="78">
        <f>'Scorecard Proyectos'!BJ34</f>
        <v>0</v>
      </c>
      <c r="BK54" s="78">
        <f>'Scorecard Proyectos'!BK34</f>
        <v>0</v>
      </c>
      <c r="BL54" s="78">
        <f>'Scorecard Proyectos'!BL34</f>
        <v>0</v>
      </c>
      <c r="BM54" s="78">
        <f>'Scorecard Proyectos'!BM34</f>
        <v>0</v>
      </c>
      <c r="BN54" s="78">
        <f>'Scorecard Proyectos'!BN34</f>
        <v>0</v>
      </c>
      <c r="BO54" s="78">
        <f>'Scorecard Proyectos'!BO34</f>
        <v>0</v>
      </c>
      <c r="BP54" s="78">
        <f>'Scorecard Proyectos'!BP34</f>
        <v>0</v>
      </c>
      <c r="BQ54" s="78">
        <f>'Scorecard Proyectos'!BQ34</f>
        <v>0</v>
      </c>
      <c r="BR54" s="78">
        <f>'Scorecard Proyectos'!BR34</f>
        <v>0</v>
      </c>
      <c r="BS54" s="78">
        <f>'Scorecard Proyectos'!BS34</f>
        <v>0</v>
      </c>
      <c r="BT54" s="78">
        <f>'Scorecard Proyectos'!BT34</f>
        <v>0</v>
      </c>
      <c r="BU54" s="78">
        <f>'Scorecard Proyectos'!BU34</f>
        <v>0</v>
      </c>
      <c r="BV54" s="78">
        <f>'Scorecard Proyectos'!BV34</f>
        <v>0</v>
      </c>
      <c r="BW54" s="78">
        <f>'Scorecard Proyectos'!BW34</f>
        <v>0</v>
      </c>
      <c r="BX54" s="78">
        <f>'Scorecard Proyectos'!BX34</f>
        <v>0</v>
      </c>
      <c r="BY54" s="78">
        <f>'Scorecard Proyectos'!BY34</f>
        <v>0</v>
      </c>
      <c r="BZ54" s="78">
        <f>'Scorecard Proyectos'!BZ34</f>
        <v>0</v>
      </c>
      <c r="CA54" s="78">
        <f>'Scorecard Proyectos'!CA34</f>
        <v>0</v>
      </c>
      <c r="CB54" s="78">
        <f>'Scorecard Proyectos'!CB34</f>
        <v>0</v>
      </c>
      <c r="CC54" s="78">
        <f>'Scorecard Proyectos'!CC34</f>
        <v>0</v>
      </c>
      <c r="CD54" s="78">
        <f>'Scorecard Proyectos'!CD34</f>
        <v>0</v>
      </c>
      <c r="CE54" s="78">
        <f>'Scorecard Proyectos'!CE34</f>
        <v>0</v>
      </c>
      <c r="CF54" s="78">
        <f>'Scorecard Proyectos'!CF34</f>
        <v>0</v>
      </c>
      <c r="CG54" s="78">
        <f>'Scorecard Proyectos'!CG34</f>
        <v>0</v>
      </c>
      <c r="CH54" s="78">
        <f>'Scorecard Proyectos'!CH34</f>
        <v>0</v>
      </c>
      <c r="CI54" s="78">
        <f>'Scorecard Proyectos'!CI34</f>
        <v>0</v>
      </c>
      <c r="CJ54" s="78">
        <f>'Scorecard Proyectos'!CJ34</f>
        <v>0</v>
      </c>
      <c r="CK54" s="78">
        <f>'Scorecard Proyectos'!CK34</f>
        <v>0</v>
      </c>
      <c r="CL54" s="78">
        <f>'Scorecard Proyectos'!CL34</f>
        <v>0</v>
      </c>
      <c r="CM54" s="78">
        <f>'Scorecard Proyectos'!CM34</f>
        <v>0</v>
      </c>
      <c r="CN54" s="78">
        <f>'Scorecard Proyectos'!CN34</f>
        <v>0</v>
      </c>
      <c r="CO54" s="78">
        <f>'Scorecard Proyectos'!CO34</f>
        <v>0</v>
      </c>
      <c r="CP54" s="78">
        <f>'Scorecard Proyectos'!CP34</f>
        <v>0</v>
      </c>
      <c r="CQ54" s="78">
        <f>'Scorecard Proyectos'!CQ34</f>
        <v>0</v>
      </c>
      <c r="CR54" s="78">
        <f>'Scorecard Proyectos'!CR34</f>
        <v>0</v>
      </c>
      <c r="CS54" s="78">
        <f>'Scorecard Proyectos'!CS34</f>
        <v>0</v>
      </c>
      <c r="CT54" s="78">
        <f>'Scorecard Proyectos'!CT34</f>
        <v>0</v>
      </c>
      <c r="CU54" s="78">
        <f>'Scorecard Proyectos'!CU34</f>
        <v>0</v>
      </c>
      <c r="CV54" s="78">
        <f>'Scorecard Proyectos'!CV34</f>
        <v>0</v>
      </c>
      <c r="CW54" s="78">
        <f>'Scorecard Proyectos'!CW34</f>
        <v>0</v>
      </c>
    </row>
    <row r="55" spans="2:102" ht="20.100000000000001" customHeight="1" x14ac:dyDescent="0.2">
      <c r="B55" s="207" t="s">
        <v>33</v>
      </c>
      <c r="C55" s="207"/>
      <c r="D55" s="207"/>
      <c r="E55" s="105">
        <f>+'Scorecard Proyectos'!E35</f>
        <v>10.5</v>
      </c>
      <c r="F55" s="105">
        <f>+'Scorecard Proyectos'!F35</f>
        <v>3</v>
      </c>
      <c r="G55" s="105">
        <f>+'Scorecard Proyectos'!G35</f>
        <v>13.5</v>
      </c>
      <c r="H55" s="105">
        <f>+'Scorecard Proyectos'!H35</f>
        <v>16.5</v>
      </c>
      <c r="I55" s="105">
        <f>+'Scorecard Proyectos'!I35</f>
        <v>10.5</v>
      </c>
      <c r="J55" s="105">
        <f>+'Scorecard Proyectos'!J35</f>
        <v>-4.5</v>
      </c>
      <c r="K55" s="105">
        <f>+'Scorecard Proyectos'!K35</f>
        <v>-13.5</v>
      </c>
      <c r="L55" s="105">
        <f>+'Scorecard Proyectos'!L35</f>
        <v>18</v>
      </c>
      <c r="M55" s="105">
        <f>+'Scorecard Proyectos'!M35</f>
        <v>10.5</v>
      </c>
      <c r="N55" s="105">
        <f>+'Scorecard Proyectos'!N35</f>
        <v>-1.5</v>
      </c>
      <c r="O55" s="98">
        <f>'Scorecard Proyectos'!O35</f>
        <v>0</v>
      </c>
      <c r="P55" s="78">
        <f>'Scorecard Proyectos'!P35</f>
        <v>0</v>
      </c>
      <c r="Q55" s="78">
        <f>'Scorecard Proyectos'!Q35</f>
        <v>0</v>
      </c>
      <c r="R55" s="78">
        <f>'Scorecard Proyectos'!R35</f>
        <v>0</v>
      </c>
      <c r="S55" s="78">
        <f>'Scorecard Proyectos'!S35</f>
        <v>0</v>
      </c>
      <c r="T55" s="78">
        <f>'Scorecard Proyectos'!T35</f>
        <v>0</v>
      </c>
      <c r="U55" s="78">
        <f>'Scorecard Proyectos'!U35</f>
        <v>0</v>
      </c>
      <c r="V55" s="78">
        <f>'Scorecard Proyectos'!V35</f>
        <v>0</v>
      </c>
      <c r="W55" s="78">
        <f>'Scorecard Proyectos'!W35</f>
        <v>0</v>
      </c>
      <c r="X55" s="78">
        <f>'Scorecard Proyectos'!X35</f>
        <v>0</v>
      </c>
      <c r="Y55" s="78">
        <f>'Scorecard Proyectos'!Y35</f>
        <v>0</v>
      </c>
      <c r="Z55" s="78">
        <f>'Scorecard Proyectos'!Z35</f>
        <v>0</v>
      </c>
      <c r="AA55" s="78">
        <f>'Scorecard Proyectos'!AA35</f>
        <v>0</v>
      </c>
      <c r="AB55" s="78">
        <f>'Scorecard Proyectos'!AB35</f>
        <v>0</v>
      </c>
      <c r="AC55" s="78">
        <f>'Scorecard Proyectos'!AC35</f>
        <v>0</v>
      </c>
      <c r="AD55" s="78">
        <f>'Scorecard Proyectos'!AD35</f>
        <v>0</v>
      </c>
      <c r="AE55" s="78">
        <f>'Scorecard Proyectos'!AE35</f>
        <v>0</v>
      </c>
      <c r="AF55" s="78">
        <f>'Scorecard Proyectos'!AF35</f>
        <v>0</v>
      </c>
      <c r="AG55" s="78">
        <f>'Scorecard Proyectos'!AG35</f>
        <v>0</v>
      </c>
      <c r="AH55" s="78">
        <f>'Scorecard Proyectos'!AH35</f>
        <v>0</v>
      </c>
      <c r="AI55" s="78">
        <f>'Scorecard Proyectos'!AI35</f>
        <v>0</v>
      </c>
      <c r="AJ55" s="78">
        <f>'Scorecard Proyectos'!AJ35</f>
        <v>0</v>
      </c>
      <c r="AK55" s="78">
        <f>'Scorecard Proyectos'!AK35</f>
        <v>0</v>
      </c>
      <c r="AL55" s="78">
        <f>'Scorecard Proyectos'!AL35</f>
        <v>0</v>
      </c>
      <c r="AM55" s="78">
        <f>'Scorecard Proyectos'!AM35</f>
        <v>0</v>
      </c>
      <c r="AN55" s="78">
        <f>'Scorecard Proyectos'!AN35</f>
        <v>0</v>
      </c>
      <c r="AO55" s="78">
        <f>'Scorecard Proyectos'!AO35</f>
        <v>0</v>
      </c>
      <c r="AP55" s="78">
        <f>'Scorecard Proyectos'!AP35</f>
        <v>0</v>
      </c>
      <c r="AQ55" s="78">
        <f>'Scorecard Proyectos'!AQ35</f>
        <v>0</v>
      </c>
      <c r="AR55" s="78">
        <f>'Scorecard Proyectos'!AR35</f>
        <v>0</v>
      </c>
      <c r="AS55" s="78">
        <f>'Scorecard Proyectos'!AS35</f>
        <v>0</v>
      </c>
      <c r="AT55" s="78">
        <f>'Scorecard Proyectos'!AT35</f>
        <v>0</v>
      </c>
      <c r="AU55" s="78">
        <f>'Scorecard Proyectos'!AU35</f>
        <v>0</v>
      </c>
      <c r="AV55" s="78">
        <f>'Scorecard Proyectos'!AV35</f>
        <v>0</v>
      </c>
      <c r="AW55" s="78">
        <f>'Scorecard Proyectos'!AW35</f>
        <v>0</v>
      </c>
      <c r="AX55" s="78">
        <f>'Scorecard Proyectos'!AX35</f>
        <v>0</v>
      </c>
      <c r="AY55" s="78">
        <f>'Scorecard Proyectos'!AY35</f>
        <v>0</v>
      </c>
      <c r="AZ55" s="78">
        <f>'Scorecard Proyectos'!AZ35</f>
        <v>0</v>
      </c>
      <c r="BA55" s="78">
        <f>'Scorecard Proyectos'!BA35</f>
        <v>0</v>
      </c>
      <c r="BB55" s="78">
        <f>'Scorecard Proyectos'!BB35</f>
        <v>0</v>
      </c>
      <c r="BC55" s="78">
        <f>'Scorecard Proyectos'!BC35</f>
        <v>0</v>
      </c>
      <c r="BD55" s="78">
        <f>'Scorecard Proyectos'!BD35</f>
        <v>0</v>
      </c>
      <c r="BE55" s="78">
        <f>'Scorecard Proyectos'!BE35</f>
        <v>0</v>
      </c>
      <c r="BF55" s="78">
        <f>'Scorecard Proyectos'!BF35</f>
        <v>0</v>
      </c>
      <c r="BG55" s="78">
        <f>'Scorecard Proyectos'!BG35</f>
        <v>0</v>
      </c>
      <c r="BH55" s="78">
        <f>'Scorecard Proyectos'!BH35</f>
        <v>0</v>
      </c>
      <c r="BI55" s="78">
        <f>'Scorecard Proyectos'!BI35</f>
        <v>0</v>
      </c>
      <c r="BJ55" s="78">
        <f>'Scorecard Proyectos'!BJ35</f>
        <v>0</v>
      </c>
      <c r="BK55" s="78">
        <f>'Scorecard Proyectos'!BK35</f>
        <v>0</v>
      </c>
      <c r="BL55" s="78">
        <f>'Scorecard Proyectos'!BL35</f>
        <v>0</v>
      </c>
      <c r="BM55" s="78">
        <f>'Scorecard Proyectos'!BM35</f>
        <v>0</v>
      </c>
      <c r="BN55" s="78">
        <f>'Scorecard Proyectos'!BN35</f>
        <v>0</v>
      </c>
      <c r="BO55" s="78">
        <f>'Scorecard Proyectos'!BO35</f>
        <v>0</v>
      </c>
      <c r="BP55" s="78">
        <f>'Scorecard Proyectos'!BP35</f>
        <v>0</v>
      </c>
      <c r="BQ55" s="78">
        <f>'Scorecard Proyectos'!BQ35</f>
        <v>0</v>
      </c>
      <c r="BR55" s="78">
        <f>'Scorecard Proyectos'!BR35</f>
        <v>0</v>
      </c>
      <c r="BS55" s="78">
        <f>'Scorecard Proyectos'!BS35</f>
        <v>0</v>
      </c>
      <c r="BT55" s="78">
        <f>'Scorecard Proyectos'!BT35</f>
        <v>0</v>
      </c>
      <c r="BU55" s="78">
        <f>'Scorecard Proyectos'!BU35</f>
        <v>0</v>
      </c>
      <c r="BV55" s="78">
        <f>'Scorecard Proyectos'!BV35</f>
        <v>0</v>
      </c>
      <c r="BW55" s="78">
        <f>'Scorecard Proyectos'!BW35</f>
        <v>0</v>
      </c>
      <c r="BX55" s="78">
        <f>'Scorecard Proyectos'!BX35</f>
        <v>0</v>
      </c>
      <c r="BY55" s="78">
        <f>'Scorecard Proyectos'!BY35</f>
        <v>0</v>
      </c>
      <c r="BZ55" s="78">
        <f>'Scorecard Proyectos'!BZ35</f>
        <v>0</v>
      </c>
      <c r="CA55" s="78">
        <f>'Scorecard Proyectos'!CA35</f>
        <v>0</v>
      </c>
      <c r="CB55" s="78">
        <f>'Scorecard Proyectos'!CB35</f>
        <v>0</v>
      </c>
      <c r="CC55" s="78">
        <f>'Scorecard Proyectos'!CC35</f>
        <v>0</v>
      </c>
      <c r="CD55" s="78">
        <f>'Scorecard Proyectos'!CD35</f>
        <v>0</v>
      </c>
      <c r="CE55" s="78">
        <f>'Scorecard Proyectos'!CE35</f>
        <v>0</v>
      </c>
      <c r="CF55" s="78">
        <f>'Scorecard Proyectos'!CF35</f>
        <v>0</v>
      </c>
      <c r="CG55" s="78">
        <f>'Scorecard Proyectos'!CG35</f>
        <v>0</v>
      </c>
      <c r="CH55" s="78">
        <f>'Scorecard Proyectos'!CH35</f>
        <v>0</v>
      </c>
      <c r="CI55" s="78">
        <f>'Scorecard Proyectos'!CI35</f>
        <v>0</v>
      </c>
      <c r="CJ55" s="78">
        <f>'Scorecard Proyectos'!CJ35</f>
        <v>0</v>
      </c>
      <c r="CK55" s="78">
        <f>'Scorecard Proyectos'!CK35</f>
        <v>0</v>
      </c>
      <c r="CL55" s="78">
        <f>'Scorecard Proyectos'!CL35</f>
        <v>0</v>
      </c>
      <c r="CM55" s="78">
        <f>'Scorecard Proyectos'!CM35</f>
        <v>0</v>
      </c>
      <c r="CN55" s="78">
        <f>'Scorecard Proyectos'!CN35</f>
        <v>0</v>
      </c>
      <c r="CO55" s="78">
        <f>'Scorecard Proyectos'!CO35</f>
        <v>0</v>
      </c>
      <c r="CP55" s="78">
        <f>'Scorecard Proyectos'!CP35</f>
        <v>0</v>
      </c>
      <c r="CQ55" s="78">
        <f>'Scorecard Proyectos'!CQ35</f>
        <v>0</v>
      </c>
      <c r="CR55" s="78">
        <f>'Scorecard Proyectos'!CR35</f>
        <v>0</v>
      </c>
      <c r="CS55" s="78">
        <f>'Scorecard Proyectos'!CS35</f>
        <v>0</v>
      </c>
      <c r="CT55" s="78">
        <f>'Scorecard Proyectos'!CT35</f>
        <v>0</v>
      </c>
      <c r="CU55" s="78">
        <f>'Scorecard Proyectos'!CU35</f>
        <v>0</v>
      </c>
      <c r="CV55" s="78">
        <f>'Scorecard Proyectos'!CV35</f>
        <v>0</v>
      </c>
      <c r="CW55" s="78">
        <f>'Scorecard Proyectos'!CW35</f>
        <v>0</v>
      </c>
    </row>
    <row r="56" spans="2:102" ht="20.100000000000001" customHeight="1" x14ac:dyDescent="0.2">
      <c r="B56" s="207" t="s">
        <v>45</v>
      </c>
      <c r="C56" s="207"/>
      <c r="D56" s="207"/>
      <c r="E56" s="105">
        <f>+'Scorecard Proyectos'!E36</f>
        <v>9.5</v>
      </c>
      <c r="F56" s="105">
        <f>+'Scorecard Proyectos'!F36</f>
        <v>7</v>
      </c>
      <c r="G56" s="105">
        <f>+'Scorecard Proyectos'!G36</f>
        <v>11</v>
      </c>
      <c r="H56" s="105">
        <f>+'Scorecard Proyectos'!H36</f>
        <v>7</v>
      </c>
      <c r="I56" s="105">
        <f>+'Scorecard Proyectos'!I36</f>
        <v>9.5</v>
      </c>
      <c r="J56" s="105">
        <f>+'Scorecard Proyectos'!J36</f>
        <v>11.5</v>
      </c>
      <c r="K56" s="105">
        <f>+'Scorecard Proyectos'!K36</f>
        <v>12.5</v>
      </c>
      <c r="L56" s="105">
        <f>+'Scorecard Proyectos'!L36</f>
        <v>7</v>
      </c>
      <c r="M56" s="105">
        <f>+'Scorecard Proyectos'!M36</f>
        <v>6.5</v>
      </c>
      <c r="N56" s="105">
        <f>+'Scorecard Proyectos'!N36</f>
        <v>8</v>
      </c>
      <c r="O56" s="98">
        <f>'Scorecard Proyectos'!O36</f>
        <v>0</v>
      </c>
      <c r="P56" s="78">
        <f>'Scorecard Proyectos'!P36</f>
        <v>0</v>
      </c>
      <c r="Q56" s="78">
        <f>'Scorecard Proyectos'!Q36</f>
        <v>0</v>
      </c>
      <c r="R56" s="78">
        <f>'Scorecard Proyectos'!R36</f>
        <v>0</v>
      </c>
      <c r="S56" s="78">
        <f>'Scorecard Proyectos'!S36</f>
        <v>0</v>
      </c>
      <c r="T56" s="78">
        <f>'Scorecard Proyectos'!T36</f>
        <v>0</v>
      </c>
      <c r="U56" s="78">
        <f>'Scorecard Proyectos'!U36</f>
        <v>0</v>
      </c>
      <c r="V56" s="78">
        <f>'Scorecard Proyectos'!V36</f>
        <v>0</v>
      </c>
      <c r="W56" s="78">
        <f>'Scorecard Proyectos'!W36</f>
        <v>0</v>
      </c>
      <c r="X56" s="78">
        <f>'Scorecard Proyectos'!X36</f>
        <v>0</v>
      </c>
      <c r="Y56" s="78">
        <f>'Scorecard Proyectos'!Y36</f>
        <v>0</v>
      </c>
      <c r="Z56" s="78">
        <f>'Scorecard Proyectos'!Z36</f>
        <v>0</v>
      </c>
      <c r="AA56" s="78">
        <f>'Scorecard Proyectos'!AA36</f>
        <v>0</v>
      </c>
      <c r="AB56" s="78">
        <f>'Scorecard Proyectos'!AB36</f>
        <v>0</v>
      </c>
      <c r="AC56" s="78">
        <f>'Scorecard Proyectos'!AC36</f>
        <v>0</v>
      </c>
      <c r="AD56" s="78">
        <f>'Scorecard Proyectos'!AD36</f>
        <v>0</v>
      </c>
      <c r="AE56" s="78">
        <f>'Scorecard Proyectos'!AE36</f>
        <v>0</v>
      </c>
      <c r="AF56" s="78">
        <f>'Scorecard Proyectos'!AF36</f>
        <v>0</v>
      </c>
      <c r="AG56" s="78">
        <f>'Scorecard Proyectos'!AG36</f>
        <v>0</v>
      </c>
      <c r="AH56" s="78">
        <f>'Scorecard Proyectos'!AH36</f>
        <v>0</v>
      </c>
      <c r="AI56" s="78">
        <f>'Scorecard Proyectos'!AI36</f>
        <v>0</v>
      </c>
      <c r="AJ56" s="78">
        <f>'Scorecard Proyectos'!AJ36</f>
        <v>0</v>
      </c>
      <c r="AK56" s="78">
        <f>'Scorecard Proyectos'!AK36</f>
        <v>0</v>
      </c>
      <c r="AL56" s="78">
        <f>'Scorecard Proyectos'!AL36</f>
        <v>0</v>
      </c>
      <c r="AM56" s="78">
        <f>'Scorecard Proyectos'!AM36</f>
        <v>0</v>
      </c>
      <c r="AN56" s="78">
        <f>'Scorecard Proyectos'!AN36</f>
        <v>0</v>
      </c>
      <c r="AO56" s="78">
        <f>'Scorecard Proyectos'!AO36</f>
        <v>0</v>
      </c>
      <c r="AP56" s="78">
        <f>'Scorecard Proyectos'!AP36</f>
        <v>0</v>
      </c>
      <c r="AQ56" s="78">
        <f>'Scorecard Proyectos'!AQ36</f>
        <v>0</v>
      </c>
      <c r="AR56" s="78">
        <f>'Scorecard Proyectos'!AR36</f>
        <v>0</v>
      </c>
      <c r="AS56" s="78">
        <f>'Scorecard Proyectos'!AS36</f>
        <v>0</v>
      </c>
      <c r="AT56" s="78">
        <f>'Scorecard Proyectos'!AT36</f>
        <v>0</v>
      </c>
      <c r="AU56" s="78">
        <f>'Scorecard Proyectos'!AU36</f>
        <v>0</v>
      </c>
      <c r="AV56" s="78">
        <f>'Scorecard Proyectos'!AV36</f>
        <v>0</v>
      </c>
      <c r="AW56" s="78">
        <f>'Scorecard Proyectos'!AW36</f>
        <v>0</v>
      </c>
      <c r="AX56" s="78">
        <f>'Scorecard Proyectos'!AX36</f>
        <v>0</v>
      </c>
      <c r="AY56" s="78">
        <f>'Scorecard Proyectos'!AY36</f>
        <v>0</v>
      </c>
      <c r="AZ56" s="78">
        <f>'Scorecard Proyectos'!AZ36</f>
        <v>0</v>
      </c>
      <c r="BA56" s="78">
        <f>'Scorecard Proyectos'!BA36</f>
        <v>0</v>
      </c>
      <c r="BB56" s="78">
        <f>'Scorecard Proyectos'!BB36</f>
        <v>0</v>
      </c>
      <c r="BC56" s="78">
        <f>'Scorecard Proyectos'!BC36</f>
        <v>0</v>
      </c>
      <c r="BD56" s="78">
        <f>'Scorecard Proyectos'!BD36</f>
        <v>0</v>
      </c>
      <c r="BE56" s="78">
        <f>'Scorecard Proyectos'!BE36</f>
        <v>0</v>
      </c>
      <c r="BF56" s="78">
        <f>'Scorecard Proyectos'!BF36</f>
        <v>0</v>
      </c>
      <c r="BG56" s="78">
        <f>'Scorecard Proyectos'!BG36</f>
        <v>0</v>
      </c>
      <c r="BH56" s="78">
        <f>'Scorecard Proyectos'!BH36</f>
        <v>0</v>
      </c>
      <c r="BI56" s="78">
        <f>'Scorecard Proyectos'!BI36</f>
        <v>0</v>
      </c>
      <c r="BJ56" s="78">
        <f>'Scorecard Proyectos'!BJ36</f>
        <v>0</v>
      </c>
      <c r="BK56" s="78">
        <f>'Scorecard Proyectos'!BK36</f>
        <v>0</v>
      </c>
      <c r="BL56" s="78">
        <f>'Scorecard Proyectos'!BL36</f>
        <v>0</v>
      </c>
      <c r="BM56" s="78">
        <f>'Scorecard Proyectos'!BM36</f>
        <v>0</v>
      </c>
      <c r="BN56" s="78">
        <f>'Scorecard Proyectos'!BN36</f>
        <v>0</v>
      </c>
      <c r="BO56" s="78">
        <f>'Scorecard Proyectos'!BO36</f>
        <v>0</v>
      </c>
      <c r="BP56" s="78">
        <f>'Scorecard Proyectos'!BP36</f>
        <v>0</v>
      </c>
      <c r="BQ56" s="78">
        <f>'Scorecard Proyectos'!BQ36</f>
        <v>0</v>
      </c>
      <c r="BR56" s="78">
        <f>'Scorecard Proyectos'!BR36</f>
        <v>0</v>
      </c>
      <c r="BS56" s="78">
        <f>'Scorecard Proyectos'!BS36</f>
        <v>0</v>
      </c>
      <c r="BT56" s="78">
        <f>'Scorecard Proyectos'!BT36</f>
        <v>0</v>
      </c>
      <c r="BU56" s="78">
        <f>'Scorecard Proyectos'!BU36</f>
        <v>0</v>
      </c>
      <c r="BV56" s="78">
        <f>'Scorecard Proyectos'!BV36</f>
        <v>0</v>
      </c>
      <c r="BW56" s="78">
        <f>'Scorecard Proyectos'!BW36</f>
        <v>0</v>
      </c>
      <c r="BX56" s="78">
        <f>'Scorecard Proyectos'!BX36</f>
        <v>0</v>
      </c>
      <c r="BY56" s="78">
        <f>'Scorecard Proyectos'!BY36</f>
        <v>0</v>
      </c>
      <c r="BZ56" s="78">
        <f>'Scorecard Proyectos'!BZ36</f>
        <v>0</v>
      </c>
      <c r="CA56" s="78">
        <f>'Scorecard Proyectos'!CA36</f>
        <v>0</v>
      </c>
      <c r="CB56" s="78">
        <f>'Scorecard Proyectos'!CB36</f>
        <v>0</v>
      </c>
      <c r="CC56" s="78">
        <f>'Scorecard Proyectos'!CC36</f>
        <v>0</v>
      </c>
      <c r="CD56" s="78">
        <f>'Scorecard Proyectos'!CD36</f>
        <v>0</v>
      </c>
      <c r="CE56" s="78">
        <f>'Scorecard Proyectos'!CE36</f>
        <v>0</v>
      </c>
      <c r="CF56" s="78">
        <f>'Scorecard Proyectos'!CF36</f>
        <v>0</v>
      </c>
      <c r="CG56" s="78">
        <f>'Scorecard Proyectos'!CG36</f>
        <v>0</v>
      </c>
      <c r="CH56" s="78">
        <f>'Scorecard Proyectos'!CH36</f>
        <v>0</v>
      </c>
      <c r="CI56" s="78">
        <f>'Scorecard Proyectos'!CI36</f>
        <v>0</v>
      </c>
      <c r="CJ56" s="78">
        <f>'Scorecard Proyectos'!CJ36</f>
        <v>0</v>
      </c>
      <c r="CK56" s="78">
        <f>'Scorecard Proyectos'!CK36</f>
        <v>0</v>
      </c>
      <c r="CL56" s="78">
        <f>'Scorecard Proyectos'!CL36</f>
        <v>0</v>
      </c>
      <c r="CM56" s="78">
        <f>'Scorecard Proyectos'!CM36</f>
        <v>0</v>
      </c>
      <c r="CN56" s="78">
        <f>'Scorecard Proyectos'!CN36</f>
        <v>0</v>
      </c>
      <c r="CO56" s="78">
        <f>'Scorecard Proyectos'!CO36</f>
        <v>0</v>
      </c>
      <c r="CP56" s="78">
        <f>'Scorecard Proyectos'!CP36</f>
        <v>0</v>
      </c>
      <c r="CQ56" s="78">
        <f>'Scorecard Proyectos'!CQ36</f>
        <v>0</v>
      </c>
      <c r="CR56" s="78">
        <f>'Scorecard Proyectos'!CR36</f>
        <v>0</v>
      </c>
      <c r="CS56" s="78">
        <f>'Scorecard Proyectos'!CS36</f>
        <v>0</v>
      </c>
      <c r="CT56" s="78">
        <f>'Scorecard Proyectos'!CT36</f>
        <v>0</v>
      </c>
      <c r="CU56" s="78">
        <f>'Scorecard Proyectos'!CU36</f>
        <v>0</v>
      </c>
      <c r="CV56" s="78">
        <f>'Scorecard Proyectos'!CV36</f>
        <v>0</v>
      </c>
      <c r="CW56" s="78">
        <f>'Scorecard Proyectos'!CW36</f>
        <v>0</v>
      </c>
    </row>
    <row r="57" spans="2:102" ht="20.100000000000001" customHeight="1" x14ac:dyDescent="0.2">
      <c r="B57" s="209" t="s">
        <v>46</v>
      </c>
      <c r="C57" s="210"/>
      <c r="D57" s="211"/>
      <c r="E57" s="107">
        <f>+E52+E54+E55-E56</f>
        <v>16</v>
      </c>
      <c r="F57" s="107">
        <f t="shared" ref="F57:BQ57" si="3">+F52+F54+F55-F56</f>
        <v>8</v>
      </c>
      <c r="G57" s="107">
        <f t="shared" si="3"/>
        <v>11.5</v>
      </c>
      <c r="H57" s="107">
        <f t="shared" si="3"/>
        <v>18.5</v>
      </c>
      <c r="I57" s="107">
        <f t="shared" si="3"/>
        <v>5.5</v>
      </c>
      <c r="J57" s="107">
        <f t="shared" si="3"/>
        <v>-4</v>
      </c>
      <c r="K57" s="107">
        <f t="shared" si="3"/>
        <v>-20</v>
      </c>
      <c r="L57" s="107">
        <f t="shared" si="3"/>
        <v>5</v>
      </c>
      <c r="M57" s="107">
        <f t="shared" si="3"/>
        <v>13</v>
      </c>
      <c r="N57" s="134">
        <f t="shared" si="3"/>
        <v>-3.5</v>
      </c>
      <c r="O57" s="170">
        <f t="shared" si="3"/>
        <v>0</v>
      </c>
      <c r="P57" s="107">
        <f t="shared" si="3"/>
        <v>0</v>
      </c>
      <c r="Q57" s="107">
        <f t="shared" si="3"/>
        <v>0</v>
      </c>
      <c r="R57" s="107">
        <f t="shared" si="3"/>
        <v>0</v>
      </c>
      <c r="S57" s="107">
        <f t="shared" si="3"/>
        <v>0</v>
      </c>
      <c r="T57" s="107">
        <f t="shared" si="3"/>
        <v>0</v>
      </c>
      <c r="U57" s="107">
        <f t="shared" si="3"/>
        <v>0</v>
      </c>
      <c r="V57" s="107">
        <f t="shared" si="3"/>
        <v>0</v>
      </c>
      <c r="W57" s="107">
        <f t="shared" si="3"/>
        <v>0</v>
      </c>
      <c r="X57" s="107">
        <f t="shared" si="3"/>
        <v>0</v>
      </c>
      <c r="Y57" s="107">
        <f t="shared" si="3"/>
        <v>0</v>
      </c>
      <c r="Z57" s="107">
        <f t="shared" si="3"/>
        <v>0</v>
      </c>
      <c r="AA57" s="107">
        <f t="shared" si="3"/>
        <v>0</v>
      </c>
      <c r="AB57" s="107">
        <f t="shared" si="3"/>
        <v>0</v>
      </c>
      <c r="AC57" s="107">
        <f t="shared" si="3"/>
        <v>0</v>
      </c>
      <c r="AD57" s="107">
        <f t="shared" si="3"/>
        <v>0</v>
      </c>
      <c r="AE57" s="107">
        <f t="shared" si="3"/>
        <v>0</v>
      </c>
      <c r="AF57" s="107">
        <f t="shared" si="3"/>
        <v>0</v>
      </c>
      <c r="AG57" s="107">
        <f t="shared" si="3"/>
        <v>0</v>
      </c>
      <c r="AH57" s="107">
        <f t="shared" si="3"/>
        <v>0</v>
      </c>
      <c r="AI57" s="107">
        <f t="shared" si="3"/>
        <v>0</v>
      </c>
      <c r="AJ57" s="107">
        <f t="shared" si="3"/>
        <v>0</v>
      </c>
      <c r="AK57" s="107">
        <f t="shared" si="3"/>
        <v>0</v>
      </c>
      <c r="AL57" s="107">
        <f t="shared" si="3"/>
        <v>0</v>
      </c>
      <c r="AM57" s="107">
        <f t="shared" si="3"/>
        <v>0</v>
      </c>
      <c r="AN57" s="107">
        <f t="shared" si="3"/>
        <v>0</v>
      </c>
      <c r="AO57" s="107">
        <f t="shared" si="3"/>
        <v>0</v>
      </c>
      <c r="AP57" s="107">
        <f t="shared" si="3"/>
        <v>0</v>
      </c>
      <c r="AQ57" s="107">
        <f t="shared" si="3"/>
        <v>0</v>
      </c>
      <c r="AR57" s="107">
        <f t="shared" si="3"/>
        <v>0</v>
      </c>
      <c r="AS57" s="107">
        <f t="shared" si="3"/>
        <v>0</v>
      </c>
      <c r="AT57" s="107">
        <f t="shared" si="3"/>
        <v>0</v>
      </c>
      <c r="AU57" s="107">
        <f t="shared" si="3"/>
        <v>0</v>
      </c>
      <c r="AV57" s="107">
        <f t="shared" si="3"/>
        <v>0</v>
      </c>
      <c r="AW57" s="107">
        <f t="shared" si="3"/>
        <v>0</v>
      </c>
      <c r="AX57" s="107">
        <f t="shared" si="3"/>
        <v>0</v>
      </c>
      <c r="AY57" s="107">
        <f t="shared" si="3"/>
        <v>0</v>
      </c>
      <c r="AZ57" s="107">
        <f t="shared" si="3"/>
        <v>0</v>
      </c>
      <c r="BA57" s="107">
        <f t="shared" si="3"/>
        <v>0</v>
      </c>
      <c r="BB57" s="107">
        <f t="shared" si="3"/>
        <v>0</v>
      </c>
      <c r="BC57" s="107">
        <f t="shared" si="3"/>
        <v>0</v>
      </c>
      <c r="BD57" s="107">
        <f t="shared" si="3"/>
        <v>0</v>
      </c>
      <c r="BE57" s="107">
        <f t="shared" si="3"/>
        <v>0</v>
      </c>
      <c r="BF57" s="107">
        <f t="shared" si="3"/>
        <v>0</v>
      </c>
      <c r="BG57" s="107">
        <f t="shared" si="3"/>
        <v>0</v>
      </c>
      <c r="BH57" s="107">
        <f t="shared" si="3"/>
        <v>0</v>
      </c>
      <c r="BI57" s="107">
        <f t="shared" si="3"/>
        <v>0</v>
      </c>
      <c r="BJ57" s="107">
        <f t="shared" si="3"/>
        <v>0</v>
      </c>
      <c r="BK57" s="107">
        <f t="shared" si="3"/>
        <v>0</v>
      </c>
      <c r="BL57" s="107">
        <f t="shared" si="3"/>
        <v>0</v>
      </c>
      <c r="BM57" s="107">
        <f t="shared" si="3"/>
        <v>0</v>
      </c>
      <c r="BN57" s="107">
        <f t="shared" si="3"/>
        <v>0</v>
      </c>
      <c r="BO57" s="107">
        <f t="shared" si="3"/>
        <v>0</v>
      </c>
      <c r="BP57" s="107">
        <f t="shared" si="3"/>
        <v>0</v>
      </c>
      <c r="BQ57" s="107">
        <f t="shared" si="3"/>
        <v>0</v>
      </c>
      <c r="BR57" s="107">
        <f t="shared" ref="BR57:CW57" si="4">+BR52+BR54+BR55-BR56</f>
        <v>0</v>
      </c>
      <c r="BS57" s="107">
        <f t="shared" si="4"/>
        <v>0</v>
      </c>
      <c r="BT57" s="107">
        <f t="shared" si="4"/>
        <v>0</v>
      </c>
      <c r="BU57" s="107">
        <f t="shared" si="4"/>
        <v>0</v>
      </c>
      <c r="BV57" s="107">
        <f t="shared" si="4"/>
        <v>0</v>
      </c>
      <c r="BW57" s="107">
        <f t="shared" si="4"/>
        <v>0</v>
      </c>
      <c r="BX57" s="107">
        <f t="shared" si="4"/>
        <v>0</v>
      </c>
      <c r="BY57" s="107">
        <f t="shared" si="4"/>
        <v>0</v>
      </c>
      <c r="BZ57" s="107">
        <f t="shared" si="4"/>
        <v>0</v>
      </c>
      <c r="CA57" s="107">
        <f t="shared" si="4"/>
        <v>0</v>
      </c>
      <c r="CB57" s="107">
        <f t="shared" si="4"/>
        <v>0</v>
      </c>
      <c r="CC57" s="107">
        <f t="shared" si="4"/>
        <v>0</v>
      </c>
      <c r="CD57" s="107">
        <f t="shared" si="4"/>
        <v>0</v>
      </c>
      <c r="CE57" s="107">
        <f t="shared" si="4"/>
        <v>0</v>
      </c>
      <c r="CF57" s="107">
        <f t="shared" si="4"/>
        <v>0</v>
      </c>
      <c r="CG57" s="107">
        <f t="shared" si="4"/>
        <v>0</v>
      </c>
      <c r="CH57" s="107">
        <f t="shared" si="4"/>
        <v>0</v>
      </c>
      <c r="CI57" s="107">
        <f t="shared" si="4"/>
        <v>0</v>
      </c>
      <c r="CJ57" s="107">
        <f t="shared" si="4"/>
        <v>0</v>
      </c>
      <c r="CK57" s="107">
        <f t="shared" si="4"/>
        <v>0</v>
      </c>
      <c r="CL57" s="107">
        <f t="shared" si="4"/>
        <v>0</v>
      </c>
      <c r="CM57" s="107">
        <f t="shared" si="4"/>
        <v>0</v>
      </c>
      <c r="CN57" s="107">
        <f t="shared" si="4"/>
        <v>0</v>
      </c>
      <c r="CO57" s="107">
        <f t="shared" si="4"/>
        <v>0</v>
      </c>
      <c r="CP57" s="107">
        <f t="shared" si="4"/>
        <v>0</v>
      </c>
      <c r="CQ57" s="107">
        <f t="shared" si="4"/>
        <v>0</v>
      </c>
      <c r="CR57" s="107">
        <f t="shared" si="4"/>
        <v>0</v>
      </c>
      <c r="CS57" s="107">
        <f t="shared" si="4"/>
        <v>0</v>
      </c>
      <c r="CT57" s="107">
        <f t="shared" si="4"/>
        <v>0</v>
      </c>
      <c r="CU57" s="107">
        <f t="shared" si="4"/>
        <v>0</v>
      </c>
      <c r="CV57" s="107">
        <f t="shared" si="4"/>
        <v>0</v>
      </c>
      <c r="CW57" s="107">
        <f t="shared" si="4"/>
        <v>0</v>
      </c>
      <c r="CX57" s="94"/>
    </row>
    <row r="60" spans="2:102" x14ac:dyDescent="0.2">
      <c r="B60" s="156" t="s">
        <v>47</v>
      </c>
      <c r="C60" s="80"/>
      <c r="D60" s="80"/>
      <c r="E60" s="80"/>
    </row>
    <row r="61" spans="2:102" ht="30" customHeight="1" x14ac:dyDescent="0.2">
      <c r="B61" s="203" t="s">
        <v>96</v>
      </c>
      <c r="C61" s="204"/>
      <c r="D61" s="204"/>
      <c r="E61" s="205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</row>
    <row r="62" spans="2:102" ht="5.25" customHeight="1" x14ac:dyDescent="0.2">
      <c r="B62" s="206"/>
      <c r="C62" s="206"/>
      <c r="D62" s="206"/>
      <c r="E62" s="206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</row>
    <row r="63" spans="2:102" ht="40.5" customHeight="1" x14ac:dyDescent="0.2">
      <c r="B63" s="200" t="s">
        <v>65</v>
      </c>
      <c r="C63" s="201"/>
      <c r="D63" s="201"/>
      <c r="E63" s="20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</row>
    <row r="79" spans="5:11" x14ac:dyDescent="0.2">
      <c r="E79" s="33"/>
      <c r="F79" s="34"/>
      <c r="G79" s="34"/>
      <c r="H79" s="34"/>
      <c r="I79" s="34"/>
      <c r="J79" s="34"/>
      <c r="K79" s="34"/>
    </row>
    <row r="80" spans="5:11" x14ac:dyDescent="0.2">
      <c r="E80" s="33"/>
      <c r="F80" s="34"/>
      <c r="G80" s="34"/>
      <c r="H80" s="34"/>
      <c r="I80" s="34"/>
      <c r="J80" s="34"/>
      <c r="K80" s="34"/>
    </row>
    <row r="81" spans="4:11" x14ac:dyDescent="0.2">
      <c r="E81" s="33"/>
      <c r="F81" s="34"/>
      <c r="G81" s="34"/>
      <c r="H81" s="34"/>
      <c r="I81" s="34"/>
      <c r="J81" s="34"/>
      <c r="K81" s="34"/>
    </row>
    <row r="82" spans="4:11" x14ac:dyDescent="0.2">
      <c r="D82" s="33"/>
    </row>
  </sheetData>
  <sheetProtection algorithmName="SHA-512" hashValue="voWz6TGZww5w0Hcoqh7h9nafJnUNLekVuef3QBA049rAaO97nRyGveo1I9JC0HcbrFqv7AXqD849VHdOhMZeoA==" saltValue="4avtIpKzPqKNTthvpW0W0A==" spinCount="100000" sheet="1" objects="1" scenarios="1"/>
  <mergeCells count="15">
    <mergeCell ref="B41:N41"/>
    <mergeCell ref="E1:N1"/>
    <mergeCell ref="B14:N14"/>
    <mergeCell ref="B5:N5"/>
    <mergeCell ref="B23:N23"/>
    <mergeCell ref="B32:N32"/>
    <mergeCell ref="B63:E63"/>
    <mergeCell ref="B61:E61"/>
    <mergeCell ref="B62:E62"/>
    <mergeCell ref="B50:D50"/>
    <mergeCell ref="B52:D52"/>
    <mergeCell ref="B54:D54"/>
    <mergeCell ref="B55:D55"/>
    <mergeCell ref="B56:D56"/>
    <mergeCell ref="B57:D57"/>
  </mergeCells>
  <conditionalFormatting sqref="E6:CW13">
    <cfRule type="containsText" dxfId="26" priority="39" operator="containsText" text="Yes">
      <formula>NOT(ISERROR(SEARCH("Yes",E6)))</formula>
    </cfRule>
    <cfRule type="containsText" dxfId="25" priority="40" operator="containsText" text="no">
      <formula>NOT(ISERROR(SEARCH("no",E6)))</formula>
    </cfRule>
  </conditionalFormatting>
  <conditionalFormatting sqref="P17:CW22 E15:N22 O15:CW16 E42:CW49">
    <cfRule type="containsText" dxfId="24" priority="36" operator="containsText" text="Medio">
      <formula>NOT(ISERROR(SEARCH("Medio",E15)))</formula>
    </cfRule>
    <cfRule type="containsText" dxfId="23" priority="37" operator="containsText" text="Alto">
      <formula>NOT(ISERROR(SEARCH("Alto",E15)))</formula>
    </cfRule>
    <cfRule type="containsText" dxfId="22" priority="38" operator="containsText" text="Bajo">
      <formula>NOT(ISERROR(SEARCH("Bajo",E15)))</formula>
    </cfRule>
  </conditionalFormatting>
  <conditionalFormatting sqref="E28:N31 O33:CW38 P28:CW40 E33:N40">
    <cfRule type="containsText" dxfId="21" priority="33" operator="containsText" text="Media">
      <formula>NOT(ISERROR(SEARCH("Media",E28)))</formula>
    </cfRule>
    <cfRule type="containsText" dxfId="20" priority="34" operator="containsText" text="Difícil">
      <formula>NOT(ISERROR(SEARCH("Difícil",E28)))</formula>
    </cfRule>
    <cfRule type="containsText" dxfId="19" priority="35" operator="containsText" text="Fácil">
      <formula>NOT(ISERROR(SEARCH("Fácil",E28)))</formula>
    </cfRule>
  </conditionalFormatting>
  <conditionalFormatting sqref="O17:O22">
    <cfRule type="containsText" dxfId="18" priority="20" operator="containsText" text="medium">
      <formula>NOT(ISERROR(SEARCH("medium",O17)))</formula>
    </cfRule>
    <cfRule type="containsText" dxfId="17" priority="21" operator="containsText" text="High">
      <formula>NOT(ISERROR(SEARCH("High",O17)))</formula>
    </cfRule>
    <cfRule type="containsText" dxfId="16" priority="22" operator="containsText" text="Low">
      <formula>NOT(ISERROR(SEARCH("Low",O17)))</formula>
    </cfRule>
  </conditionalFormatting>
  <conditionalFormatting sqref="O28:O32 O39:O40">
    <cfRule type="containsText" dxfId="15" priority="15" operator="containsText" text="Hard">
      <formula>NOT(ISERROR(SEARCH("Hard",O28)))</formula>
    </cfRule>
    <cfRule type="containsText" dxfId="14" priority="16" operator="containsText" text="Easy">
      <formula>NOT(ISERROR(SEARCH("Easy",O28)))</formula>
    </cfRule>
    <cfRule type="containsText" dxfId="13" priority="17" operator="containsText" text="medium">
      <formula>NOT(ISERROR(SEARCH("medium",O28)))</formula>
    </cfRule>
    <cfRule type="containsText" dxfId="12" priority="18" operator="containsText" text="Low">
      <formula>NOT(ISERROR(SEARCH("Low",O28)))</formula>
    </cfRule>
    <cfRule type="cellIs" dxfId="11" priority="19" operator="equal">
      <formula>"High"</formula>
    </cfRule>
  </conditionalFormatting>
  <conditionalFormatting sqref="E24:CW27">
    <cfRule type="containsText" dxfId="10" priority="5" operator="containsText" text="Difícil">
      <formula>NOT(ISERROR(SEARCH("Difícil",E24)))</formula>
    </cfRule>
    <cfRule type="containsText" dxfId="9" priority="6" operator="containsText" text="Fácil">
      <formula>NOT(ISERROR(SEARCH("Fácil",E24)))</formula>
    </cfRule>
    <cfRule type="containsText" dxfId="8" priority="7" operator="containsText" text="Medio">
      <formula>NOT(ISERROR(SEARCH("Medio",E24)))</formula>
    </cfRule>
    <cfRule type="containsText" dxfId="7" priority="8" operator="containsText" text="Bajo">
      <formula>NOT(ISERROR(SEARCH("Bajo",E24)))</formula>
    </cfRule>
    <cfRule type="cellIs" dxfId="6" priority="9" operator="equal">
      <formula>"Alto"</formula>
    </cfRule>
  </conditionalFormatting>
  <conditionalFormatting sqref="E50">
    <cfRule type="containsText" dxfId="5" priority="3" operator="containsText" text="Negativo">
      <formula>NOT(ISERROR(SEARCH("Negativo",E50)))</formula>
    </cfRule>
    <cfRule type="containsText" dxfId="4" priority="4" operator="containsText" text="Positivo">
      <formula>NOT(ISERROR(SEARCH("Positivo",E50)))</formula>
    </cfRule>
  </conditionalFormatting>
  <conditionalFormatting sqref="F50:N50">
    <cfRule type="containsText" dxfId="3" priority="1" operator="containsText" text="Negativo">
      <formula>NOT(ISERROR(SEARCH("Negativo",F50)))</formula>
    </cfRule>
    <cfRule type="containsText" dxfId="2" priority="2" operator="containsText" text="Positivo">
      <formula>NOT(ISERROR(SEARCH("Positivo",F50)))</formula>
    </cfRule>
  </conditionalFormatting>
  <printOptions horizontalCentered="1" verticalCentered="1"/>
  <pageMargins left="0" right="0" top="0.19685039370078741" bottom="0.19685039370078741" header="0" footer="0"/>
  <pageSetup paperSize="5" scale="67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'Lista Selección'!$E$35:$E$37</xm:f>
          </x14:formula1>
          <xm:sqref>E33:CW40</xm:sqref>
        </x14:dataValidation>
        <x14:dataValidation type="list" allowBlank="1" showInputMessage="1" showErrorMessage="1" xr:uid="{00000000-0002-0000-0000-000001000000}">
          <x14:formula1>
            <xm:f>'Lista Selección'!$E$45:$E$47</xm:f>
          </x14:formula1>
          <xm:sqref>E42:CW49</xm:sqref>
        </x14:dataValidation>
        <x14:dataValidation type="list" allowBlank="1" showInputMessage="1" showErrorMessage="1" xr:uid="{00000000-0002-0000-0000-000002000000}">
          <x14:formula1>
            <xm:f>'Lista Selección'!$E$5:$E$6</xm:f>
          </x14:formula1>
          <xm:sqref>O6:CW14 E6:N13</xm:sqref>
        </x14:dataValidation>
        <x14:dataValidation type="list" allowBlank="1" showInputMessage="1" showErrorMessage="1" xr:uid="{00000000-0002-0000-0000-000003000000}">
          <x14:formula1>
            <xm:f>'Lista Selección'!$E$25:$E$27</xm:f>
          </x14:formula1>
          <xm:sqref>O15:CW31 E15:N22 E24:N31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N44"/>
  <sheetViews>
    <sheetView workbookViewId="0">
      <selection activeCell="F28" sqref="F28"/>
    </sheetView>
  </sheetViews>
  <sheetFormatPr baseColWidth="10" defaultColWidth="9.140625" defaultRowHeight="15" x14ac:dyDescent="0.25"/>
  <cols>
    <col min="1" max="1" width="24.28515625" customWidth="1"/>
    <col min="2" max="2" width="12.140625" customWidth="1"/>
    <col min="3" max="3" width="17.42578125" bestFit="1" customWidth="1"/>
    <col min="4" max="4" width="12" bestFit="1" customWidth="1"/>
    <col min="5" max="5" width="16.5703125" customWidth="1"/>
    <col min="6" max="6" width="16.42578125" customWidth="1"/>
    <col min="7" max="7" width="16.5703125" customWidth="1"/>
  </cols>
  <sheetData>
    <row r="1" spans="1:2" ht="30" x14ac:dyDescent="0.25">
      <c r="A1" s="160" t="s">
        <v>11</v>
      </c>
      <c r="B1" s="161" t="s">
        <v>22</v>
      </c>
    </row>
    <row r="2" spans="1:2" x14ac:dyDescent="0.25">
      <c r="A2" s="162" t="str">
        <f>'Info Proyectos'!C5</f>
        <v>Proyecto 4</v>
      </c>
      <c r="B2" s="162">
        <f>'Scorecard Proyectos'!H37</f>
        <v>18.5</v>
      </c>
    </row>
    <row r="3" spans="1:2" x14ac:dyDescent="0.25">
      <c r="A3" s="162" t="str">
        <f>'Info Proyectos'!C2</f>
        <v>Proyecto 1</v>
      </c>
      <c r="B3" s="162">
        <f>'Scorecard Proyectos'!E$37</f>
        <v>16</v>
      </c>
    </row>
    <row r="4" spans="1:2" x14ac:dyDescent="0.25">
      <c r="A4" s="162" t="str">
        <f>'Info Proyectos'!C10</f>
        <v>Proyecto 9</v>
      </c>
      <c r="B4" s="162">
        <f>'Scorecard Proyectos'!M37</f>
        <v>13</v>
      </c>
    </row>
    <row r="5" spans="1:2" x14ac:dyDescent="0.25">
      <c r="A5" s="162" t="str">
        <f>'Info Proyectos'!C4</f>
        <v>Proyecto 3</v>
      </c>
      <c r="B5" s="162">
        <f>'Scorecard Proyectos'!G37</f>
        <v>11.5</v>
      </c>
    </row>
    <row r="6" spans="1:2" x14ac:dyDescent="0.25">
      <c r="A6" s="162" t="str">
        <f>'Info Proyectos'!C3</f>
        <v>Proyecto 2</v>
      </c>
      <c r="B6" s="162">
        <f>'Scorecard Proyectos'!F37</f>
        <v>8</v>
      </c>
    </row>
    <row r="7" spans="1:2" x14ac:dyDescent="0.25">
      <c r="A7" s="162" t="str">
        <f>'Info Proyectos'!C6</f>
        <v>Proyecto 5</v>
      </c>
      <c r="B7" s="162">
        <f>'Scorecard Proyectos'!I37</f>
        <v>5.5</v>
      </c>
    </row>
    <row r="8" spans="1:2" x14ac:dyDescent="0.25">
      <c r="A8" s="162" t="str">
        <f>'Info Proyectos'!C9</f>
        <v>Proyecto 8</v>
      </c>
      <c r="B8" s="162">
        <f>'Scorecard Proyectos'!L37</f>
        <v>5</v>
      </c>
    </row>
    <row r="9" spans="1:2" x14ac:dyDescent="0.25">
      <c r="A9" s="162" t="str">
        <f>'Info Proyectos'!C11</f>
        <v>Proyecto 10</v>
      </c>
      <c r="B9" s="162">
        <f>'Scorecard Proyectos'!N37</f>
        <v>-3.5</v>
      </c>
    </row>
    <row r="10" spans="1:2" x14ac:dyDescent="0.25">
      <c r="A10" s="162" t="str">
        <f>'Info Proyectos'!C7</f>
        <v>Proyecto 6</v>
      </c>
      <c r="B10" s="162">
        <f>'Scorecard Proyectos'!J37</f>
        <v>-4</v>
      </c>
    </row>
    <row r="11" spans="1:2" x14ac:dyDescent="0.25">
      <c r="A11" s="162" t="str">
        <f>'Info Proyectos'!C8</f>
        <v>Proyecto 7</v>
      </c>
      <c r="B11" s="162">
        <f>'Scorecard Proyectos'!K37</f>
        <v>-20</v>
      </c>
    </row>
    <row r="12" spans="1:2" hidden="1" x14ac:dyDescent="0.25"/>
    <row r="13" spans="1:2" hidden="1" x14ac:dyDescent="0.25"/>
    <row r="14" spans="1:2" hidden="1" x14ac:dyDescent="0.25"/>
    <row r="15" spans="1:2" hidden="1" x14ac:dyDescent="0.25"/>
    <row r="16" spans="1:2" hidden="1" x14ac:dyDescent="0.25"/>
    <row r="17" spans="1:14" hidden="1" x14ac:dyDescent="0.25"/>
    <row r="18" spans="1:14" hidden="1" x14ac:dyDescent="0.25"/>
    <row r="19" spans="1:14" hidden="1" x14ac:dyDescent="0.25"/>
    <row r="20" spans="1:14" hidden="1" x14ac:dyDescent="0.25"/>
    <row r="21" spans="1:14" hidden="1" x14ac:dyDescent="0.25"/>
    <row r="22" spans="1:14" hidden="1" x14ac:dyDescent="0.25"/>
    <row r="23" spans="1:14" hidden="1" x14ac:dyDescent="0.25"/>
    <row r="24" spans="1:14" hidden="1" x14ac:dyDescent="0.25"/>
    <row r="25" spans="1:14" hidden="1" x14ac:dyDescent="0.25"/>
    <row r="26" spans="1:14" hidden="1" x14ac:dyDescent="0.25"/>
    <row r="28" spans="1:14" s="77" customFormat="1" ht="51.75" customHeight="1" x14ac:dyDescent="0.2">
      <c r="A28" s="163" t="str">
        <f>'Scorecard Proyectos'!B2</f>
        <v>Criterios de Selección</v>
      </c>
      <c r="B28" s="164" t="str">
        <f>'Scorecard Proyectos'!B32</f>
        <v>Costo</v>
      </c>
      <c r="C28" s="164" t="str">
        <f>'Scorecard Proyectos'!B34</f>
        <v>Beneficio</v>
      </c>
      <c r="D28" s="165" t="str">
        <f>'Scorecard Proyectos'!B35</f>
        <v>Facilidad de Ejecución</v>
      </c>
      <c r="E28" s="165" t="str">
        <f>'Scorecard Proyectos'!B36</f>
        <v>Nivel de Riesgo</v>
      </c>
      <c r="F28" s="164" t="str">
        <f>'Scorecard Proyectos'!B37</f>
        <v xml:space="preserve"> Total Evaluación de Proyectos = (costo+beneficio+ejecución) - riesgo</v>
      </c>
    </row>
    <row r="29" spans="1:14" s="77" customFormat="1" ht="12.75" x14ac:dyDescent="0.2">
      <c r="A29" s="166" t="str">
        <f ca="1">'Scorecard Proyectos'!H2</f>
        <v>Proyecto 4</v>
      </c>
      <c r="B29" s="167">
        <f>'Scorecard Proyectos'!H32</f>
        <v>1.5</v>
      </c>
      <c r="C29" s="167">
        <f>'Scorecard Proyectos'!H34</f>
        <v>7.5</v>
      </c>
      <c r="D29" s="167">
        <f>'Scorecard Proyectos'!H35</f>
        <v>16.5</v>
      </c>
      <c r="E29" s="167">
        <f>'Scorecard Proyectos'!H36</f>
        <v>7</v>
      </c>
      <c r="F29" s="168">
        <f>'Scorecard Proyectos'!H37</f>
        <v>18.5</v>
      </c>
    </row>
    <row r="30" spans="1:14" s="77" customFormat="1" ht="12.75" x14ac:dyDescent="0.2">
      <c r="A30" s="166" t="str">
        <f ca="1">'Scorecard Proyectos'!E2</f>
        <v>Proyecto 1</v>
      </c>
      <c r="B30" s="167">
        <f>'Scorecard Proyectos'!E32</f>
        <v>1.5</v>
      </c>
      <c r="C30" s="167">
        <f>'Scorecard Proyectos'!E34</f>
        <v>13.5</v>
      </c>
      <c r="D30" s="167">
        <f>'Scorecard Proyectos'!E35</f>
        <v>10.5</v>
      </c>
      <c r="E30" s="167">
        <f>'Scorecard Proyectos'!E36</f>
        <v>9.5</v>
      </c>
      <c r="F30" s="168">
        <f>'Scorecard Proyectos'!E37</f>
        <v>16</v>
      </c>
    </row>
    <row r="31" spans="1:14" s="77" customFormat="1" ht="12.75" x14ac:dyDescent="0.2">
      <c r="A31" s="166" t="str">
        <f ca="1">'Scorecard Proyectos'!M2</f>
        <v>Proyecto 9</v>
      </c>
      <c r="B31" s="167">
        <f>'Scorecard Proyectos'!M32</f>
        <v>1.5</v>
      </c>
      <c r="C31" s="167">
        <f>'Scorecard Proyectos'!M34</f>
        <v>7.5</v>
      </c>
      <c r="D31" s="167">
        <f>'Scorecard Proyectos'!M35</f>
        <v>10.5</v>
      </c>
      <c r="E31" s="167">
        <f>'Scorecard Proyectos'!M36</f>
        <v>6.5</v>
      </c>
      <c r="F31" s="168">
        <f>'Scorecard Proyectos'!M37</f>
        <v>13</v>
      </c>
    </row>
    <row r="32" spans="1:14" s="77" customFormat="1" x14ac:dyDescent="0.25">
      <c r="A32" s="166" t="str">
        <f ca="1">'Scorecard Proyectos'!G2</f>
        <v>Proyecto 3</v>
      </c>
      <c r="B32" s="167">
        <f>'Scorecard Proyectos'!G32</f>
        <v>1.5</v>
      </c>
      <c r="C32" s="167">
        <f>'Scorecard Proyectos'!G34</f>
        <v>7.5</v>
      </c>
      <c r="D32" s="167">
        <f>'Scorecard Proyectos'!G35</f>
        <v>13.5</v>
      </c>
      <c r="E32" s="167">
        <f>'Scorecard Proyectos'!G36</f>
        <v>11</v>
      </c>
      <c r="F32" s="168">
        <f>'Scorecard Proyectos'!G37</f>
        <v>11.5</v>
      </c>
      <c r="G32"/>
      <c r="I32"/>
      <c r="J32"/>
      <c r="K32"/>
      <c r="L32"/>
      <c r="M32"/>
      <c r="N32"/>
    </row>
    <row r="33" spans="1:14" s="77" customFormat="1" x14ac:dyDescent="0.25">
      <c r="A33" s="166" t="str">
        <f ca="1">'Scorecard Proyectos'!F2</f>
        <v>Proyecto 2</v>
      </c>
      <c r="B33" s="167">
        <f>'Scorecard Proyectos'!F32</f>
        <v>-1.5</v>
      </c>
      <c r="C33" s="167">
        <f>'Scorecard Proyectos'!F34</f>
        <v>13.5</v>
      </c>
      <c r="D33" s="167">
        <f>'Scorecard Proyectos'!F35</f>
        <v>3</v>
      </c>
      <c r="E33" s="167">
        <f>'Scorecard Proyectos'!F36</f>
        <v>7</v>
      </c>
      <c r="F33" s="168">
        <f>'Scorecard Proyectos'!F37</f>
        <v>8</v>
      </c>
      <c r="G33"/>
    </row>
    <row r="34" spans="1:14" s="77" customFormat="1" x14ac:dyDescent="0.25">
      <c r="A34" s="166" t="str">
        <f ca="1">'Scorecard Proyectos'!I2</f>
        <v>Proyecto 5</v>
      </c>
      <c r="B34" s="167">
        <f>'Scorecard Proyectos'!I32</f>
        <v>0</v>
      </c>
      <c r="C34" s="167">
        <f>'Scorecard Proyectos'!I34</f>
        <v>4.5</v>
      </c>
      <c r="D34" s="167">
        <f>'Scorecard Proyectos'!I35</f>
        <v>10.5</v>
      </c>
      <c r="E34" s="167">
        <f>'Scorecard Proyectos'!I36</f>
        <v>9.5</v>
      </c>
      <c r="F34" s="168">
        <f>'Scorecard Proyectos'!I37</f>
        <v>5.5</v>
      </c>
      <c r="G34"/>
    </row>
    <row r="35" spans="1:14" s="77" customFormat="1" ht="12.75" x14ac:dyDescent="0.2">
      <c r="A35" s="166" t="str">
        <f ca="1">'Scorecard Proyectos'!L2</f>
        <v>Proyecto 8</v>
      </c>
      <c r="B35" s="167">
        <f>'Scorecard Proyectos'!L32</f>
        <v>0</v>
      </c>
      <c r="C35" s="167">
        <f>'Scorecard Proyectos'!L34</f>
        <v>-6</v>
      </c>
      <c r="D35" s="167">
        <f>'Scorecard Proyectos'!L35</f>
        <v>18</v>
      </c>
      <c r="E35" s="167">
        <f>'Scorecard Proyectos'!L36</f>
        <v>7</v>
      </c>
      <c r="F35" s="168">
        <f>'Scorecard Proyectos'!L37</f>
        <v>5</v>
      </c>
    </row>
    <row r="36" spans="1:14" s="77" customFormat="1" ht="12.75" x14ac:dyDescent="0.2">
      <c r="A36" s="166" t="str">
        <f ca="1">'Scorecard Proyectos'!N2</f>
        <v>Proyecto 10</v>
      </c>
      <c r="B36" s="167">
        <f>'Scorecard Proyectos'!N32</f>
        <v>1.5</v>
      </c>
      <c r="C36" s="167">
        <f>'Scorecard Proyectos'!N34</f>
        <v>4.5</v>
      </c>
      <c r="D36" s="167">
        <f>'Scorecard Proyectos'!N35</f>
        <v>-1.5</v>
      </c>
      <c r="E36" s="167">
        <f>'Scorecard Proyectos'!N36</f>
        <v>8</v>
      </c>
      <c r="F36" s="168">
        <f>'Scorecard Proyectos'!N37</f>
        <v>-3.5</v>
      </c>
    </row>
    <row r="37" spans="1:14" s="77" customFormat="1" x14ac:dyDescent="0.25">
      <c r="A37" s="166" t="str">
        <f ca="1">'Scorecard Proyectos'!J2</f>
        <v>Proyecto 6</v>
      </c>
      <c r="B37" s="167">
        <f>'Scorecard Proyectos'!J32</f>
        <v>-1.5</v>
      </c>
      <c r="C37" s="167">
        <f>'Scorecard Proyectos'!J34</f>
        <v>13.5</v>
      </c>
      <c r="D37" s="167">
        <f>'Scorecard Proyectos'!J35</f>
        <v>-4.5</v>
      </c>
      <c r="E37" s="167">
        <f>'Scorecard Proyectos'!J36</f>
        <v>11.5</v>
      </c>
      <c r="F37" s="168">
        <f>'Scorecard Proyectos'!J37</f>
        <v>-4</v>
      </c>
      <c r="G37"/>
      <c r="I37"/>
      <c r="J37"/>
      <c r="K37"/>
      <c r="L37"/>
      <c r="M37"/>
      <c r="N37"/>
    </row>
    <row r="38" spans="1:14" s="77" customFormat="1" x14ac:dyDescent="0.25">
      <c r="A38" s="166" t="str">
        <f ca="1">'Scorecard Proyectos'!K2</f>
        <v>Proyecto 7</v>
      </c>
      <c r="B38" s="167">
        <f>'Scorecard Proyectos'!K32</f>
        <v>-3</v>
      </c>
      <c r="C38" s="167">
        <f>'Scorecard Proyectos'!K34</f>
        <v>9</v>
      </c>
      <c r="D38" s="167">
        <f>'Scorecard Proyectos'!K35</f>
        <v>-13.5</v>
      </c>
      <c r="E38" s="167">
        <f>'Scorecard Proyectos'!K36</f>
        <v>12.5</v>
      </c>
      <c r="F38" s="168">
        <f>'Scorecard Proyectos'!K37</f>
        <v>-20</v>
      </c>
      <c r="G38"/>
      <c r="I38"/>
      <c r="J38"/>
      <c r="K38"/>
      <c r="L38"/>
      <c r="M38"/>
      <c r="N38"/>
    </row>
    <row r="39" spans="1:14" s="77" customFormat="1" ht="12.75" x14ac:dyDescent="0.2"/>
    <row r="40" spans="1:14" s="77" customFormat="1" x14ac:dyDescent="0.25">
      <c r="G40"/>
      <c r="H40"/>
      <c r="I40"/>
      <c r="J40"/>
      <c r="K40"/>
      <c r="L40"/>
      <c r="M40"/>
      <c r="N40"/>
    </row>
    <row r="41" spans="1:14" s="77" customFormat="1" ht="12.75" x14ac:dyDescent="0.2"/>
    <row r="42" spans="1:14" s="77" customFormat="1" x14ac:dyDescent="0.25">
      <c r="G42"/>
      <c r="H42"/>
      <c r="I42"/>
      <c r="J42"/>
      <c r="K42"/>
      <c r="L42"/>
      <c r="M42"/>
      <c r="N42"/>
    </row>
    <row r="43" spans="1:14" s="77" customFormat="1" ht="12.75" x14ac:dyDescent="0.2"/>
    <row r="44" spans="1:14" s="77" customFormat="1" ht="12.75" x14ac:dyDescent="0.2"/>
  </sheetData>
  <autoFilter ref="A28:F38" xr:uid="{00000000-0009-0000-0000-000002000000}">
    <sortState xmlns:xlrd2="http://schemas.microsoft.com/office/spreadsheetml/2017/richdata2" ref="A29:F38">
      <sortCondition descending="1" ref="F28:F38"/>
    </sortState>
  </autoFilter>
  <sortState xmlns:xlrd2="http://schemas.microsoft.com/office/spreadsheetml/2017/richdata2" ref="A1:B16">
    <sortCondition descending="1" ref="B1:B16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>
    <pageSetUpPr fitToPage="1"/>
  </sheetPr>
  <dimension ref="A1:CX48"/>
  <sheetViews>
    <sheetView topLeftCell="A2" zoomScale="90" zoomScaleNormal="90" workbookViewId="0">
      <pane xSplit="1" ySplit="1" topLeftCell="B3" activePane="bottomRight" state="frozen"/>
      <selection activeCell="A2" sqref="A2"/>
      <selection pane="topRight" activeCell="B2" sqref="B2"/>
      <selection pane="bottomLeft" activeCell="A3" sqref="A3"/>
      <selection pane="bottomRight" activeCell="B3" sqref="B3"/>
    </sheetView>
  </sheetViews>
  <sheetFormatPr baseColWidth="10" defaultColWidth="8.85546875" defaultRowHeight="12.75" x14ac:dyDescent="0.2"/>
  <cols>
    <col min="1" max="1" width="3.28515625" style="2" customWidth="1"/>
    <col min="2" max="2" width="77.85546875" style="4" customWidth="1"/>
    <col min="3" max="3" width="10.85546875" style="3" hidden="1" customWidth="1"/>
    <col min="4" max="4" width="13.5703125" style="3" customWidth="1"/>
    <col min="5" max="14" width="10.85546875" style="3" customWidth="1"/>
    <col min="15" max="101" width="10.85546875" style="3" hidden="1" customWidth="1"/>
    <col min="102" max="102" width="3.28515625" style="2" customWidth="1"/>
    <col min="103" max="16384" width="8.85546875" style="2"/>
  </cols>
  <sheetData>
    <row r="1" spans="2:102" hidden="1" x14ac:dyDescent="0.2">
      <c r="B1" s="141">
        <f>'Puntuación Proyectos'!B2</f>
        <v>0</v>
      </c>
      <c r="C1" s="140">
        <f>'Puntuación Proyectos'!C2</f>
        <v>0</v>
      </c>
      <c r="D1" s="140">
        <f>'Puntuación Proyectos'!D2</f>
        <v>0</v>
      </c>
      <c r="E1" s="140">
        <f>'Puntuación Proyectos'!E2</f>
        <v>4</v>
      </c>
      <c r="F1" s="140">
        <f>'Puntuación Proyectos'!F2</f>
        <v>5</v>
      </c>
      <c r="G1" s="140">
        <f>'Puntuación Proyectos'!G2</f>
        <v>6</v>
      </c>
      <c r="H1" s="140">
        <f>'Puntuación Proyectos'!H2</f>
        <v>7</v>
      </c>
      <c r="I1" s="140">
        <f>'Puntuación Proyectos'!I2</f>
        <v>8</v>
      </c>
      <c r="J1" s="140">
        <f>'Puntuación Proyectos'!J2</f>
        <v>9</v>
      </c>
      <c r="K1" s="140">
        <f>'Puntuación Proyectos'!K2</f>
        <v>10</v>
      </c>
      <c r="L1" s="140">
        <f>'Puntuación Proyectos'!L2</f>
        <v>11</v>
      </c>
      <c r="M1" s="140">
        <f>'Puntuación Proyectos'!M2</f>
        <v>12</v>
      </c>
      <c r="N1" s="142">
        <f>'Puntuación Proyectos'!N2</f>
        <v>13</v>
      </c>
      <c r="O1" s="3">
        <f>'Puntuación Proyectos'!O2</f>
        <v>14</v>
      </c>
      <c r="P1" s="3">
        <f>'Puntuación Proyectos'!P2</f>
        <v>15</v>
      </c>
      <c r="Q1" s="3">
        <f>'Puntuación Proyectos'!Q2</f>
        <v>16</v>
      </c>
      <c r="R1" s="3">
        <f>'Puntuación Proyectos'!R2</f>
        <v>17</v>
      </c>
      <c r="S1" s="3">
        <f>'Puntuación Proyectos'!S2</f>
        <v>18</v>
      </c>
      <c r="T1" s="3">
        <f>'Puntuación Proyectos'!T2</f>
        <v>19</v>
      </c>
      <c r="U1" s="3">
        <f>'Puntuación Proyectos'!U2</f>
        <v>20</v>
      </c>
      <c r="V1" s="3">
        <f>'Puntuación Proyectos'!V2</f>
        <v>21</v>
      </c>
      <c r="W1" s="3">
        <f>'Puntuación Proyectos'!W2</f>
        <v>22</v>
      </c>
      <c r="X1" s="3">
        <f>'Puntuación Proyectos'!X2</f>
        <v>23</v>
      </c>
      <c r="Y1" s="3">
        <f>'Puntuación Proyectos'!Y2</f>
        <v>24</v>
      </c>
      <c r="Z1" s="3">
        <f>'Puntuación Proyectos'!Z2</f>
        <v>25</v>
      </c>
      <c r="AA1" s="3">
        <f>'Puntuación Proyectos'!AA2</f>
        <v>26</v>
      </c>
      <c r="AB1" s="3">
        <f>'Puntuación Proyectos'!AB2</f>
        <v>27</v>
      </c>
      <c r="AC1" s="3">
        <f>'Puntuación Proyectos'!AC2</f>
        <v>28</v>
      </c>
      <c r="AD1" s="3">
        <f>'Puntuación Proyectos'!AD2</f>
        <v>29</v>
      </c>
      <c r="AE1" s="3">
        <f>'Puntuación Proyectos'!AE2</f>
        <v>30</v>
      </c>
      <c r="AF1" s="3">
        <f>'Puntuación Proyectos'!AF2</f>
        <v>31</v>
      </c>
      <c r="AG1" s="3">
        <f>'Puntuación Proyectos'!AG2</f>
        <v>32</v>
      </c>
      <c r="AH1" s="3">
        <f>'Puntuación Proyectos'!AH2</f>
        <v>33</v>
      </c>
      <c r="AI1" s="3">
        <f>'Puntuación Proyectos'!AI2</f>
        <v>34</v>
      </c>
      <c r="AJ1" s="3">
        <f>'Puntuación Proyectos'!AJ2</f>
        <v>35</v>
      </c>
      <c r="AK1" s="3">
        <f>'Puntuación Proyectos'!AK2</f>
        <v>36</v>
      </c>
      <c r="AL1" s="3">
        <f>'Puntuación Proyectos'!AL2</f>
        <v>37</v>
      </c>
      <c r="AM1" s="3">
        <f>'Puntuación Proyectos'!AM2</f>
        <v>38</v>
      </c>
      <c r="AN1" s="3">
        <f>'Puntuación Proyectos'!AN2</f>
        <v>39</v>
      </c>
      <c r="AO1" s="3">
        <f>'Puntuación Proyectos'!AO2</f>
        <v>40</v>
      </c>
      <c r="AP1" s="3">
        <f>'Puntuación Proyectos'!AP2</f>
        <v>41</v>
      </c>
      <c r="AQ1" s="3">
        <f>'Puntuación Proyectos'!AQ2</f>
        <v>42</v>
      </c>
      <c r="AR1" s="3">
        <f>'Puntuación Proyectos'!AR2</f>
        <v>43</v>
      </c>
      <c r="AS1" s="3">
        <f>'Puntuación Proyectos'!AS2</f>
        <v>44</v>
      </c>
      <c r="AT1" s="3">
        <f>'Puntuación Proyectos'!AT2</f>
        <v>45</v>
      </c>
      <c r="AU1" s="3">
        <f>'Puntuación Proyectos'!AU2</f>
        <v>46</v>
      </c>
      <c r="AV1" s="3">
        <f>'Puntuación Proyectos'!AV2</f>
        <v>47</v>
      </c>
      <c r="AW1" s="3">
        <f>'Puntuación Proyectos'!AW2</f>
        <v>48</v>
      </c>
      <c r="AX1" s="3">
        <f>'Puntuación Proyectos'!AX2</f>
        <v>49</v>
      </c>
      <c r="AY1" s="3">
        <f>'Puntuación Proyectos'!AY2</f>
        <v>50</v>
      </c>
      <c r="AZ1" s="3">
        <f>'Puntuación Proyectos'!AZ2</f>
        <v>51</v>
      </c>
      <c r="BA1" s="3">
        <f>'Puntuación Proyectos'!BA2</f>
        <v>52</v>
      </c>
      <c r="BB1" s="3">
        <f>'Puntuación Proyectos'!BB2</f>
        <v>53</v>
      </c>
      <c r="BC1" s="3">
        <f>'Puntuación Proyectos'!BC2</f>
        <v>54</v>
      </c>
      <c r="BD1" s="3">
        <f>'Puntuación Proyectos'!BD2</f>
        <v>55</v>
      </c>
      <c r="BE1" s="3">
        <f>'Puntuación Proyectos'!BE2</f>
        <v>56</v>
      </c>
      <c r="BF1" s="3">
        <f>'Puntuación Proyectos'!BF2</f>
        <v>57</v>
      </c>
      <c r="BG1" s="3">
        <f>'Puntuación Proyectos'!BG2</f>
        <v>58</v>
      </c>
      <c r="BH1" s="3">
        <f>'Puntuación Proyectos'!BH2</f>
        <v>59</v>
      </c>
      <c r="BI1" s="3">
        <f>'Puntuación Proyectos'!BI2</f>
        <v>60</v>
      </c>
      <c r="BJ1" s="3">
        <f>'Puntuación Proyectos'!BJ2</f>
        <v>61</v>
      </c>
      <c r="BK1" s="3">
        <f>'Puntuación Proyectos'!BK2</f>
        <v>62</v>
      </c>
      <c r="BL1" s="3">
        <f>'Puntuación Proyectos'!BL2</f>
        <v>63</v>
      </c>
      <c r="BM1" s="3">
        <f>'Puntuación Proyectos'!BM2</f>
        <v>64</v>
      </c>
      <c r="BN1" s="3">
        <f>'Puntuación Proyectos'!BN2</f>
        <v>65</v>
      </c>
      <c r="BO1" s="3">
        <f>'Puntuación Proyectos'!BO2</f>
        <v>66</v>
      </c>
      <c r="BP1" s="3">
        <f>'Puntuación Proyectos'!BP2</f>
        <v>67</v>
      </c>
      <c r="BQ1" s="3">
        <f>'Puntuación Proyectos'!BQ2</f>
        <v>68</v>
      </c>
      <c r="BR1" s="3">
        <f>'Puntuación Proyectos'!BR2</f>
        <v>69</v>
      </c>
      <c r="BS1" s="3">
        <f>'Puntuación Proyectos'!BS2</f>
        <v>70</v>
      </c>
      <c r="BT1" s="3">
        <f>'Puntuación Proyectos'!BT2</f>
        <v>71</v>
      </c>
      <c r="BU1" s="3">
        <f>'Puntuación Proyectos'!BU2</f>
        <v>72</v>
      </c>
      <c r="BV1" s="3">
        <f>'Puntuación Proyectos'!BV2</f>
        <v>73</v>
      </c>
      <c r="BW1" s="3">
        <f>'Puntuación Proyectos'!BW2</f>
        <v>74</v>
      </c>
      <c r="BX1" s="3">
        <f>'Puntuación Proyectos'!BX2</f>
        <v>75</v>
      </c>
      <c r="BY1" s="3">
        <f>'Puntuación Proyectos'!BY2</f>
        <v>76</v>
      </c>
      <c r="BZ1" s="3">
        <f>'Puntuación Proyectos'!BZ2</f>
        <v>77</v>
      </c>
      <c r="CA1" s="3">
        <f>'Puntuación Proyectos'!CA2</f>
        <v>78</v>
      </c>
      <c r="CB1" s="3">
        <f>'Puntuación Proyectos'!CB2</f>
        <v>79</v>
      </c>
      <c r="CC1" s="3">
        <f>'Puntuación Proyectos'!CC2</f>
        <v>80</v>
      </c>
      <c r="CD1" s="3">
        <f>'Puntuación Proyectos'!CD2</f>
        <v>81</v>
      </c>
      <c r="CE1" s="3">
        <f>'Puntuación Proyectos'!CE2</f>
        <v>82</v>
      </c>
      <c r="CF1" s="3">
        <f>'Puntuación Proyectos'!CF2</f>
        <v>83</v>
      </c>
      <c r="CG1" s="3">
        <f>'Puntuación Proyectos'!CG2</f>
        <v>84</v>
      </c>
      <c r="CH1" s="3">
        <f>'Puntuación Proyectos'!CH2</f>
        <v>85</v>
      </c>
      <c r="CI1" s="3">
        <f>'Puntuación Proyectos'!CI2</f>
        <v>86</v>
      </c>
      <c r="CJ1" s="3">
        <f>'Puntuación Proyectos'!CJ2</f>
        <v>87</v>
      </c>
      <c r="CK1" s="3">
        <f>'Puntuación Proyectos'!CK2</f>
        <v>88</v>
      </c>
      <c r="CL1" s="3">
        <f>'Puntuación Proyectos'!CL2</f>
        <v>89</v>
      </c>
      <c r="CM1" s="3">
        <f>'Puntuación Proyectos'!CM2</f>
        <v>90</v>
      </c>
      <c r="CN1" s="3">
        <f>'Puntuación Proyectos'!CN2</f>
        <v>91</v>
      </c>
      <c r="CO1" s="3">
        <f>'Puntuación Proyectos'!CO2</f>
        <v>92</v>
      </c>
      <c r="CP1" s="3">
        <f>'Puntuación Proyectos'!CP2</f>
        <v>93</v>
      </c>
      <c r="CQ1" s="3">
        <f>'Puntuación Proyectos'!CQ2</f>
        <v>94</v>
      </c>
      <c r="CR1" s="3">
        <f>'Puntuación Proyectos'!CR2</f>
        <v>95</v>
      </c>
      <c r="CS1" s="3">
        <f>'Puntuación Proyectos'!CS2</f>
        <v>96</v>
      </c>
      <c r="CT1" s="3">
        <f>'Puntuación Proyectos'!CT2</f>
        <v>97</v>
      </c>
      <c r="CU1" s="3">
        <f>'Puntuación Proyectos'!CU2</f>
        <v>98</v>
      </c>
      <c r="CV1" s="3">
        <f>'Puntuación Proyectos'!CV2</f>
        <v>99</v>
      </c>
      <c r="CW1" s="3">
        <f>'Puntuación Proyectos'!CW2</f>
        <v>100</v>
      </c>
    </row>
    <row r="2" spans="2:102" s="23" customFormat="1" ht="55.5" customHeight="1" x14ac:dyDescent="0.2">
      <c r="B2" s="21" t="str">
        <f>'Puntuación Proyectos'!B3</f>
        <v>Criterios de Selección</v>
      </c>
      <c r="C2" s="22">
        <f>'Puntuación Proyectos'!C3</f>
        <v>0</v>
      </c>
      <c r="D2" s="21" t="str">
        <f>'Puntuación Proyectos'!D3</f>
        <v>Importancia:      3 = Más              2 = Media              1= Menos</v>
      </c>
      <c r="E2" s="21" t="str">
        <f ca="1">'Puntuación Proyectos'!E3</f>
        <v>Proyecto 1</v>
      </c>
      <c r="F2" s="21" t="str">
        <f ca="1">'Puntuación Proyectos'!F3</f>
        <v>Proyecto 2</v>
      </c>
      <c r="G2" s="21" t="str">
        <f ca="1">'Puntuación Proyectos'!G3</f>
        <v>Proyecto 3</v>
      </c>
      <c r="H2" s="21" t="str">
        <f ca="1">'Puntuación Proyectos'!H3</f>
        <v>Proyecto 4</v>
      </c>
      <c r="I2" s="21" t="str">
        <f ca="1">'Puntuación Proyectos'!I3</f>
        <v>Proyecto 5</v>
      </c>
      <c r="J2" s="21" t="str">
        <f ca="1">'Puntuación Proyectos'!J3</f>
        <v>Proyecto 6</v>
      </c>
      <c r="K2" s="21" t="str">
        <f ca="1">'Puntuación Proyectos'!K3</f>
        <v>Proyecto 7</v>
      </c>
      <c r="L2" s="21" t="str">
        <f ca="1">'Puntuación Proyectos'!L3</f>
        <v>Proyecto 8</v>
      </c>
      <c r="M2" s="21" t="str">
        <f ca="1">'Puntuación Proyectos'!M3</f>
        <v>Proyecto 9</v>
      </c>
      <c r="N2" s="21" t="str">
        <f ca="1">'Puntuación Proyectos'!N3</f>
        <v>Proyecto 10</v>
      </c>
      <c r="O2" s="97">
        <f ca="1">'Puntuación Proyectos'!O3</f>
        <v>0</v>
      </c>
      <c r="P2" s="21">
        <f ca="1">'Puntuación Proyectos'!P3</f>
        <v>0</v>
      </c>
      <c r="Q2" s="21">
        <f ca="1">'Puntuación Proyectos'!Q3</f>
        <v>0</v>
      </c>
      <c r="R2" s="21">
        <f ca="1">'Puntuación Proyectos'!R3</f>
        <v>0</v>
      </c>
      <c r="S2" s="21">
        <f ca="1">'Puntuación Proyectos'!S3</f>
        <v>0</v>
      </c>
      <c r="T2" s="21">
        <f ca="1">'Puntuación Proyectos'!T3</f>
        <v>0</v>
      </c>
      <c r="U2" s="21">
        <f ca="1">'Puntuación Proyectos'!U3</f>
        <v>0</v>
      </c>
      <c r="V2" s="21">
        <f ca="1">'Puntuación Proyectos'!V3</f>
        <v>0</v>
      </c>
      <c r="W2" s="21">
        <f ca="1">'Puntuación Proyectos'!W3</f>
        <v>0</v>
      </c>
      <c r="X2" s="21">
        <f ca="1">'Puntuación Proyectos'!X3</f>
        <v>0</v>
      </c>
      <c r="Y2" s="21">
        <f ca="1">'Puntuación Proyectos'!Y3</f>
        <v>0</v>
      </c>
      <c r="Z2" s="21">
        <f ca="1">'Puntuación Proyectos'!Z3</f>
        <v>0</v>
      </c>
      <c r="AA2" s="21">
        <f ca="1">'Puntuación Proyectos'!AA3</f>
        <v>0</v>
      </c>
      <c r="AB2" s="21">
        <f ca="1">'Puntuación Proyectos'!AB3</f>
        <v>0</v>
      </c>
      <c r="AC2" s="21">
        <f ca="1">'Puntuación Proyectos'!AC3</f>
        <v>0</v>
      </c>
      <c r="AD2" s="21">
        <f ca="1">'Puntuación Proyectos'!AD3</f>
        <v>0</v>
      </c>
      <c r="AE2" s="21">
        <f ca="1">'Puntuación Proyectos'!AE3</f>
        <v>0</v>
      </c>
      <c r="AF2" s="21">
        <f ca="1">'Puntuación Proyectos'!AF3</f>
        <v>0</v>
      </c>
      <c r="AG2" s="21">
        <f ca="1">'Puntuación Proyectos'!AG3</f>
        <v>0</v>
      </c>
      <c r="AH2" s="21">
        <f ca="1">'Puntuación Proyectos'!AH3</f>
        <v>0</v>
      </c>
      <c r="AI2" s="21">
        <f ca="1">'Puntuación Proyectos'!AI3</f>
        <v>0</v>
      </c>
      <c r="AJ2" s="21">
        <f ca="1">'Puntuación Proyectos'!AJ3</f>
        <v>0</v>
      </c>
      <c r="AK2" s="21">
        <f ca="1">'Puntuación Proyectos'!AK3</f>
        <v>0</v>
      </c>
      <c r="AL2" s="21">
        <f ca="1">'Puntuación Proyectos'!AL3</f>
        <v>0</v>
      </c>
      <c r="AM2" s="21">
        <f ca="1">'Puntuación Proyectos'!AM3</f>
        <v>0</v>
      </c>
      <c r="AN2" s="21">
        <f ca="1">'Puntuación Proyectos'!AN3</f>
        <v>0</v>
      </c>
      <c r="AO2" s="21">
        <f ca="1">'Puntuación Proyectos'!AO3</f>
        <v>0</v>
      </c>
      <c r="AP2" s="21">
        <f ca="1">'Puntuación Proyectos'!AP3</f>
        <v>0</v>
      </c>
      <c r="AQ2" s="21">
        <f ca="1">'Puntuación Proyectos'!AQ3</f>
        <v>0</v>
      </c>
      <c r="AR2" s="21">
        <f ca="1">'Puntuación Proyectos'!AR3</f>
        <v>0</v>
      </c>
      <c r="AS2" s="21">
        <f ca="1">'Puntuación Proyectos'!AS3</f>
        <v>0</v>
      </c>
      <c r="AT2" s="21">
        <f ca="1">'Puntuación Proyectos'!AT3</f>
        <v>0</v>
      </c>
      <c r="AU2" s="21">
        <f ca="1">'Puntuación Proyectos'!AU3</f>
        <v>0</v>
      </c>
      <c r="AV2" s="21">
        <f ca="1">'Puntuación Proyectos'!AV3</f>
        <v>0</v>
      </c>
      <c r="AW2" s="21">
        <f ca="1">'Puntuación Proyectos'!AW3</f>
        <v>0</v>
      </c>
      <c r="AX2" s="21">
        <f ca="1">'Puntuación Proyectos'!AX3</f>
        <v>0</v>
      </c>
      <c r="AY2" s="21">
        <f ca="1">'Puntuación Proyectos'!AY3</f>
        <v>0</v>
      </c>
      <c r="AZ2" s="21">
        <f ca="1">'Puntuación Proyectos'!AZ3</f>
        <v>0</v>
      </c>
      <c r="BA2" s="21">
        <f ca="1">'Puntuación Proyectos'!BA3</f>
        <v>0</v>
      </c>
      <c r="BB2" s="21">
        <f ca="1">'Puntuación Proyectos'!BB3</f>
        <v>0</v>
      </c>
      <c r="BC2" s="21">
        <f ca="1">'Puntuación Proyectos'!BC3</f>
        <v>0</v>
      </c>
      <c r="BD2" s="21">
        <f ca="1">'Puntuación Proyectos'!BD3</f>
        <v>0</v>
      </c>
      <c r="BE2" s="21">
        <f ca="1">'Puntuación Proyectos'!BE3</f>
        <v>0</v>
      </c>
      <c r="BF2" s="21">
        <f ca="1">'Puntuación Proyectos'!BF3</f>
        <v>0</v>
      </c>
      <c r="BG2" s="21">
        <f ca="1">'Puntuación Proyectos'!BG3</f>
        <v>0</v>
      </c>
      <c r="BH2" s="21">
        <f ca="1">'Puntuación Proyectos'!BH3</f>
        <v>0</v>
      </c>
      <c r="BI2" s="21">
        <f ca="1">'Puntuación Proyectos'!BI3</f>
        <v>0</v>
      </c>
      <c r="BJ2" s="21">
        <f ca="1">'Puntuación Proyectos'!BJ3</f>
        <v>0</v>
      </c>
      <c r="BK2" s="21">
        <f ca="1">'Puntuación Proyectos'!BK3</f>
        <v>0</v>
      </c>
      <c r="BL2" s="21">
        <f ca="1">'Puntuación Proyectos'!BL3</f>
        <v>0</v>
      </c>
      <c r="BM2" s="21">
        <f ca="1">'Puntuación Proyectos'!BM3</f>
        <v>0</v>
      </c>
      <c r="BN2" s="21">
        <f ca="1">'Puntuación Proyectos'!BN3</f>
        <v>0</v>
      </c>
      <c r="BO2" s="21">
        <f ca="1">'Puntuación Proyectos'!BO3</f>
        <v>0</v>
      </c>
      <c r="BP2" s="21">
        <f ca="1">'Puntuación Proyectos'!BP3</f>
        <v>0</v>
      </c>
      <c r="BQ2" s="21">
        <f ca="1">'Puntuación Proyectos'!BQ3</f>
        <v>0</v>
      </c>
      <c r="BR2" s="21">
        <f ca="1">'Puntuación Proyectos'!BR3</f>
        <v>0</v>
      </c>
      <c r="BS2" s="21">
        <f ca="1">'Puntuación Proyectos'!BS3</f>
        <v>0</v>
      </c>
      <c r="BT2" s="21">
        <f ca="1">'Puntuación Proyectos'!BT3</f>
        <v>0</v>
      </c>
      <c r="BU2" s="21">
        <f ca="1">'Puntuación Proyectos'!BU3</f>
        <v>0</v>
      </c>
      <c r="BV2" s="21">
        <f ca="1">'Puntuación Proyectos'!BV3</f>
        <v>0</v>
      </c>
      <c r="BW2" s="21">
        <f ca="1">'Puntuación Proyectos'!BW3</f>
        <v>0</v>
      </c>
      <c r="BX2" s="21">
        <f ca="1">'Puntuación Proyectos'!BX3</f>
        <v>0</v>
      </c>
      <c r="BY2" s="21">
        <f ca="1">'Puntuación Proyectos'!BY3</f>
        <v>0</v>
      </c>
      <c r="BZ2" s="21">
        <f ca="1">'Puntuación Proyectos'!BZ3</f>
        <v>0</v>
      </c>
      <c r="CA2" s="21">
        <f ca="1">'Puntuación Proyectos'!CA3</f>
        <v>0</v>
      </c>
      <c r="CB2" s="21">
        <f ca="1">'Puntuación Proyectos'!CB3</f>
        <v>0</v>
      </c>
      <c r="CC2" s="21">
        <f ca="1">'Puntuación Proyectos'!CC3</f>
        <v>0</v>
      </c>
      <c r="CD2" s="21">
        <f ca="1">'Puntuación Proyectos'!CD3</f>
        <v>0</v>
      </c>
      <c r="CE2" s="21">
        <f ca="1">'Puntuación Proyectos'!CE3</f>
        <v>0</v>
      </c>
      <c r="CF2" s="21">
        <f ca="1">'Puntuación Proyectos'!CF3</f>
        <v>0</v>
      </c>
      <c r="CG2" s="21">
        <f ca="1">'Puntuación Proyectos'!CG3</f>
        <v>0</v>
      </c>
      <c r="CH2" s="21">
        <f ca="1">'Puntuación Proyectos'!CH3</f>
        <v>0</v>
      </c>
      <c r="CI2" s="21">
        <f ca="1">'Puntuación Proyectos'!CI3</f>
        <v>0</v>
      </c>
      <c r="CJ2" s="21">
        <f ca="1">'Puntuación Proyectos'!CJ3</f>
        <v>0</v>
      </c>
      <c r="CK2" s="21">
        <f ca="1">'Puntuación Proyectos'!CK3</f>
        <v>0</v>
      </c>
      <c r="CL2" s="21">
        <f ca="1">'Puntuación Proyectos'!CL3</f>
        <v>0</v>
      </c>
      <c r="CM2" s="21">
        <f ca="1">'Puntuación Proyectos'!CM3</f>
        <v>0</v>
      </c>
      <c r="CN2" s="21">
        <f ca="1">'Puntuación Proyectos'!CN3</f>
        <v>0</v>
      </c>
      <c r="CO2" s="21">
        <f ca="1">'Puntuación Proyectos'!CO3</f>
        <v>0</v>
      </c>
      <c r="CP2" s="21">
        <f ca="1">'Puntuación Proyectos'!CP3</f>
        <v>0</v>
      </c>
      <c r="CQ2" s="21">
        <f ca="1">'Puntuación Proyectos'!CQ3</f>
        <v>0</v>
      </c>
      <c r="CR2" s="21">
        <f ca="1">'Puntuación Proyectos'!CR3</f>
        <v>0</v>
      </c>
      <c r="CS2" s="21">
        <f ca="1">'Puntuación Proyectos'!CS3</f>
        <v>0</v>
      </c>
      <c r="CT2" s="21">
        <f ca="1">'Puntuación Proyectos'!CT3</f>
        <v>0</v>
      </c>
      <c r="CU2" s="21">
        <f ca="1">'Puntuación Proyectos'!CU3</f>
        <v>0</v>
      </c>
      <c r="CV2" s="21">
        <f ca="1">'Puntuación Proyectos'!CV3</f>
        <v>0</v>
      </c>
      <c r="CW2" s="87">
        <f ca="1">'Puntuación Proyectos'!CW3</f>
        <v>0</v>
      </c>
      <c r="CX2" s="92"/>
    </row>
    <row r="3" spans="2:102" s="6" customFormat="1" ht="20.100000000000001" customHeight="1" x14ac:dyDescent="0.2">
      <c r="B3" s="136" t="str">
        <f>'Puntuación Proyectos'!B5</f>
        <v>Mandatorio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1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93"/>
    </row>
    <row r="4" spans="2:102" s="6" customFormat="1" ht="20.100000000000001" customHeight="1" x14ac:dyDescent="0.25">
      <c r="B4" s="12" t="str">
        <f>IF('Puntuación Proyectos'!B6="","",'Puntuación Proyectos'!B6)</f>
        <v>El proyecto entrega un producto/servicio nuevo o transformado</v>
      </c>
      <c r="C4" s="13">
        <f>'Puntuación Proyectos'!C10</f>
        <v>0</v>
      </c>
      <c r="D4" s="73" t="str">
        <f>'Puntuación Proyectos'!D6</f>
        <v>N/A</v>
      </c>
      <c r="E4" s="73">
        <f>IFERROR(VLOOKUP('Puntuación Proyectos'!E6,pick_man,2,FALSE),"")</f>
        <v>0</v>
      </c>
      <c r="F4" s="73">
        <f>IFERROR(VLOOKUP('Puntuación Proyectos'!F6,pick_man,2,FALSE),"")</f>
        <v>0</v>
      </c>
      <c r="G4" s="73">
        <f>IFERROR(VLOOKUP('Puntuación Proyectos'!G6,pick_man,2,FALSE),"")</f>
        <v>0</v>
      </c>
      <c r="H4" s="73">
        <f>IFERROR(VLOOKUP('Puntuación Proyectos'!H6,pick_man,2,FALSE),"")</f>
        <v>0</v>
      </c>
      <c r="I4" s="73">
        <f>IFERROR(VLOOKUP('Puntuación Proyectos'!I6,pick_man,2,FALSE),"")</f>
        <v>0</v>
      </c>
      <c r="J4" s="73">
        <f>IFERROR(VLOOKUP('Puntuación Proyectos'!J6,pick_man,2,FALSE),"")</f>
        <v>0</v>
      </c>
      <c r="K4" s="73">
        <f>IFERROR(VLOOKUP('Puntuación Proyectos'!K6,pick_man,2,FALSE),"")</f>
        <v>0</v>
      </c>
      <c r="L4" s="73">
        <f>IFERROR(VLOOKUP('Puntuación Proyectos'!L6,pick_man,2,FALSE),"")</f>
        <v>0</v>
      </c>
      <c r="M4" s="73">
        <f>IFERROR(VLOOKUP('Puntuación Proyectos'!M6,pick_man,2,FALSE),"")</f>
        <v>0</v>
      </c>
      <c r="N4" s="73">
        <f>IFERROR(VLOOKUP('Puntuación Proyectos'!N6,pick_man,2,FALSE),"")</f>
        <v>0</v>
      </c>
      <c r="O4" s="117" t="str">
        <f>IFERROR(VLOOKUP('Puntuación Proyectos'!O6,pick_man,2,FALSE),"")</f>
        <v/>
      </c>
      <c r="P4" s="73" t="str">
        <f>IFERROR(VLOOKUP('Puntuación Proyectos'!P6,pick_man,2,FALSE),"")</f>
        <v/>
      </c>
      <c r="Q4" s="73" t="str">
        <f>IFERROR(VLOOKUP('Puntuación Proyectos'!Q6,pick_man,2,FALSE),"")</f>
        <v/>
      </c>
      <c r="R4" s="73" t="str">
        <f>IFERROR(VLOOKUP('Puntuación Proyectos'!R6,pick_man,2,FALSE),"")</f>
        <v/>
      </c>
      <c r="S4" s="73" t="str">
        <f>IFERROR(VLOOKUP('Puntuación Proyectos'!S6,pick_man,2,FALSE),"")</f>
        <v/>
      </c>
      <c r="T4" s="73" t="str">
        <f>IFERROR(VLOOKUP('Puntuación Proyectos'!T6,pick_man,2,FALSE),"")</f>
        <v/>
      </c>
      <c r="U4" s="73" t="str">
        <f>IFERROR(VLOOKUP('Puntuación Proyectos'!U6,pick_man,2,FALSE),"")</f>
        <v/>
      </c>
      <c r="V4" s="73" t="str">
        <f>IFERROR(VLOOKUP('Puntuación Proyectos'!V6,pick_man,2,FALSE),"")</f>
        <v/>
      </c>
      <c r="W4" s="73" t="str">
        <f>IFERROR(VLOOKUP('Puntuación Proyectos'!W6,pick_man,2,FALSE),"")</f>
        <v/>
      </c>
      <c r="X4" s="73" t="str">
        <f>IFERROR(VLOOKUP('Puntuación Proyectos'!X6,pick_man,2,FALSE),"")</f>
        <v/>
      </c>
      <c r="Y4" s="73" t="str">
        <f>IFERROR(VLOOKUP('Puntuación Proyectos'!Y6,pick_man,2,FALSE),"")</f>
        <v/>
      </c>
      <c r="Z4" s="73" t="str">
        <f>IFERROR(VLOOKUP('Puntuación Proyectos'!Z6,pick_man,2,FALSE),"")</f>
        <v/>
      </c>
      <c r="AA4" s="73" t="str">
        <f>IFERROR(VLOOKUP('Puntuación Proyectos'!AA6,pick_man,2,FALSE),"")</f>
        <v/>
      </c>
      <c r="AB4" s="73" t="str">
        <f>IFERROR(VLOOKUP('Puntuación Proyectos'!AB6,pick_man,2,FALSE),"")</f>
        <v/>
      </c>
      <c r="AC4" s="73" t="str">
        <f>IFERROR(VLOOKUP('Puntuación Proyectos'!AC6,pick_man,2,FALSE),"")</f>
        <v/>
      </c>
      <c r="AD4" s="73" t="str">
        <f>IFERROR(VLOOKUP('Puntuación Proyectos'!AD6,pick_man,2,FALSE),"")</f>
        <v/>
      </c>
      <c r="AE4" s="73" t="str">
        <f>IFERROR(VLOOKUP('Puntuación Proyectos'!AE6,pick_man,2,FALSE),"")</f>
        <v/>
      </c>
      <c r="AF4" s="73" t="str">
        <f>IFERROR(VLOOKUP('Puntuación Proyectos'!AF6,pick_man,2,FALSE),"")</f>
        <v/>
      </c>
      <c r="AG4" s="73" t="str">
        <f>IFERROR(VLOOKUP('Puntuación Proyectos'!AG6,pick_man,2,FALSE),"")</f>
        <v/>
      </c>
      <c r="AH4" s="73" t="str">
        <f>IFERROR(VLOOKUP('Puntuación Proyectos'!AH6,pick_man,2,FALSE),"")</f>
        <v/>
      </c>
      <c r="AI4" s="73" t="str">
        <f>IFERROR(VLOOKUP('Puntuación Proyectos'!AI6,pick_man,2,FALSE),"")</f>
        <v/>
      </c>
      <c r="AJ4" s="73" t="str">
        <f>IFERROR(VLOOKUP('Puntuación Proyectos'!AJ6,pick_man,2,FALSE),"")</f>
        <v/>
      </c>
      <c r="AK4" s="73" t="str">
        <f>IFERROR(VLOOKUP('Puntuación Proyectos'!AK6,pick_man,2,FALSE),"")</f>
        <v/>
      </c>
      <c r="AL4" s="73" t="str">
        <f>IFERROR(VLOOKUP('Puntuación Proyectos'!AL6,pick_man,2,FALSE),"")</f>
        <v/>
      </c>
      <c r="AM4" s="73" t="str">
        <f>IFERROR(VLOOKUP('Puntuación Proyectos'!AM6,pick_man,2,FALSE),"")</f>
        <v/>
      </c>
      <c r="AN4" s="73" t="str">
        <f>IFERROR(VLOOKUP('Puntuación Proyectos'!AN6,pick_man,2,FALSE),"")</f>
        <v/>
      </c>
      <c r="AO4" s="73" t="str">
        <f>IFERROR(VLOOKUP('Puntuación Proyectos'!AO6,pick_man,2,FALSE),"")</f>
        <v/>
      </c>
      <c r="AP4" s="73" t="str">
        <f>IFERROR(VLOOKUP('Puntuación Proyectos'!AP6,pick_man,2,FALSE),"")</f>
        <v/>
      </c>
      <c r="AQ4" s="73" t="str">
        <f>IFERROR(VLOOKUP('Puntuación Proyectos'!AQ6,pick_man,2,FALSE),"")</f>
        <v/>
      </c>
      <c r="AR4" s="73" t="str">
        <f>IFERROR(VLOOKUP('Puntuación Proyectos'!AR6,pick_man,2,FALSE),"")</f>
        <v/>
      </c>
      <c r="AS4" s="73" t="str">
        <f>IFERROR(VLOOKUP('Puntuación Proyectos'!AS6,pick_man,2,FALSE),"")</f>
        <v/>
      </c>
      <c r="AT4" s="73" t="str">
        <f>IFERROR(VLOOKUP('Puntuación Proyectos'!AT6,pick_man,2,FALSE),"")</f>
        <v/>
      </c>
      <c r="AU4" s="73" t="str">
        <f>IFERROR(VLOOKUP('Puntuación Proyectos'!AU6,pick_man,2,FALSE),"")</f>
        <v/>
      </c>
      <c r="AV4" s="73" t="str">
        <f>IFERROR(VLOOKUP('Puntuación Proyectos'!AV6,pick_man,2,FALSE),"")</f>
        <v/>
      </c>
      <c r="AW4" s="73" t="str">
        <f>IFERROR(VLOOKUP('Puntuación Proyectos'!AW6,pick_man,2,FALSE),"")</f>
        <v/>
      </c>
      <c r="AX4" s="73" t="str">
        <f>IFERROR(VLOOKUP('Puntuación Proyectos'!AX6,pick_man,2,FALSE),"")</f>
        <v/>
      </c>
      <c r="AY4" s="73" t="str">
        <f>IFERROR(VLOOKUP('Puntuación Proyectos'!AY6,pick_man,2,FALSE),"")</f>
        <v/>
      </c>
      <c r="AZ4" s="73" t="str">
        <f>IFERROR(VLOOKUP('Puntuación Proyectos'!AZ6,pick_man,2,FALSE),"")</f>
        <v/>
      </c>
      <c r="BA4" s="73" t="str">
        <f>IFERROR(VLOOKUP('Puntuación Proyectos'!BA6,pick_man,2,FALSE),"")</f>
        <v/>
      </c>
      <c r="BB4" s="73" t="str">
        <f>IFERROR(VLOOKUP('Puntuación Proyectos'!BB6,pick_man,2,FALSE),"")</f>
        <v/>
      </c>
      <c r="BC4" s="73" t="str">
        <f>IFERROR(VLOOKUP('Puntuación Proyectos'!BC6,pick_man,2,FALSE),"")</f>
        <v/>
      </c>
      <c r="BD4" s="73" t="str">
        <f>IFERROR(VLOOKUP('Puntuación Proyectos'!BD6,pick_man,2,FALSE),"")</f>
        <v/>
      </c>
      <c r="BE4" s="73" t="str">
        <f>IFERROR(VLOOKUP('Puntuación Proyectos'!BE6,pick_man,2,FALSE),"")</f>
        <v/>
      </c>
      <c r="BF4" s="73" t="str">
        <f>IFERROR(VLOOKUP('Puntuación Proyectos'!BF6,pick_man,2,FALSE),"")</f>
        <v/>
      </c>
      <c r="BG4" s="73" t="str">
        <f>IFERROR(VLOOKUP('Puntuación Proyectos'!BG6,pick_man,2,FALSE),"")</f>
        <v/>
      </c>
      <c r="BH4" s="73" t="str">
        <f>IFERROR(VLOOKUP('Puntuación Proyectos'!BH6,pick_man,2,FALSE),"")</f>
        <v/>
      </c>
      <c r="BI4" s="73" t="str">
        <f>IFERROR(VLOOKUP('Puntuación Proyectos'!BI6,pick_man,2,FALSE),"")</f>
        <v/>
      </c>
      <c r="BJ4" s="73" t="str">
        <f>IFERROR(VLOOKUP('Puntuación Proyectos'!BJ6,pick_man,2,FALSE),"")</f>
        <v/>
      </c>
      <c r="BK4" s="73" t="str">
        <f>IFERROR(VLOOKUP('Puntuación Proyectos'!BK6,pick_man,2,FALSE),"")</f>
        <v/>
      </c>
      <c r="BL4" s="73" t="str">
        <f>IFERROR(VLOOKUP('Puntuación Proyectos'!BL6,pick_man,2,FALSE),"")</f>
        <v/>
      </c>
      <c r="BM4" s="73" t="str">
        <f>IFERROR(VLOOKUP('Puntuación Proyectos'!BM6,pick_man,2,FALSE),"")</f>
        <v/>
      </c>
      <c r="BN4" s="73" t="str">
        <f>IFERROR(VLOOKUP('Puntuación Proyectos'!BN6,pick_man,2,FALSE),"")</f>
        <v/>
      </c>
      <c r="BO4" s="73" t="str">
        <f>IFERROR(VLOOKUP('Puntuación Proyectos'!BO6,pick_man,2,FALSE),"")</f>
        <v/>
      </c>
      <c r="BP4" s="73" t="str">
        <f>IFERROR(VLOOKUP('Puntuación Proyectos'!BP6,pick_man,2,FALSE),"")</f>
        <v/>
      </c>
      <c r="BQ4" s="73" t="str">
        <f>IFERROR(VLOOKUP('Puntuación Proyectos'!BQ6,pick_man,2,FALSE),"")</f>
        <v/>
      </c>
      <c r="BR4" s="73" t="str">
        <f>IFERROR(VLOOKUP('Puntuación Proyectos'!BR6,pick_man,2,FALSE),"")</f>
        <v/>
      </c>
      <c r="BS4" s="73" t="str">
        <f>IFERROR(VLOOKUP('Puntuación Proyectos'!BS6,pick_man,2,FALSE),"")</f>
        <v/>
      </c>
      <c r="BT4" s="73" t="str">
        <f>IFERROR(VLOOKUP('Puntuación Proyectos'!BT6,pick_man,2,FALSE),"")</f>
        <v/>
      </c>
      <c r="BU4" s="73" t="str">
        <f>IFERROR(VLOOKUP('Puntuación Proyectos'!BU6,pick_man,2,FALSE),"")</f>
        <v/>
      </c>
      <c r="BV4" s="73" t="str">
        <f>IFERROR(VLOOKUP('Puntuación Proyectos'!BV6,pick_man,2,FALSE),"")</f>
        <v/>
      </c>
      <c r="BW4" s="73" t="str">
        <f>IFERROR(VLOOKUP('Puntuación Proyectos'!BW6,pick_man,2,FALSE),"")</f>
        <v/>
      </c>
      <c r="BX4" s="73" t="str">
        <f>IFERROR(VLOOKUP('Puntuación Proyectos'!BX6,pick_man,2,FALSE),"")</f>
        <v/>
      </c>
      <c r="BY4" s="73" t="str">
        <f>IFERROR(VLOOKUP('Puntuación Proyectos'!BY6,pick_man,2,FALSE),"")</f>
        <v/>
      </c>
      <c r="BZ4" s="73" t="str">
        <f>IFERROR(VLOOKUP('Puntuación Proyectos'!BZ6,pick_man,2,FALSE),"")</f>
        <v/>
      </c>
      <c r="CA4" s="73" t="str">
        <f>IFERROR(VLOOKUP('Puntuación Proyectos'!CA6,pick_man,2,FALSE),"")</f>
        <v/>
      </c>
      <c r="CB4" s="73" t="str">
        <f>IFERROR(VLOOKUP('Puntuación Proyectos'!CB6,pick_man,2,FALSE),"")</f>
        <v/>
      </c>
      <c r="CC4" s="73" t="str">
        <f>IFERROR(VLOOKUP('Puntuación Proyectos'!CC6,pick_man,2,FALSE),"")</f>
        <v/>
      </c>
      <c r="CD4" s="73" t="str">
        <f>IFERROR(VLOOKUP('Puntuación Proyectos'!CD6,pick_man,2,FALSE),"")</f>
        <v/>
      </c>
      <c r="CE4" s="73" t="str">
        <f>IFERROR(VLOOKUP('Puntuación Proyectos'!CE6,pick_man,2,FALSE),"")</f>
        <v/>
      </c>
      <c r="CF4" s="73" t="str">
        <f>IFERROR(VLOOKUP('Puntuación Proyectos'!CF6,pick_man,2,FALSE),"")</f>
        <v/>
      </c>
      <c r="CG4" s="73" t="str">
        <f>IFERROR(VLOOKUP('Puntuación Proyectos'!CG6,pick_man,2,FALSE),"")</f>
        <v/>
      </c>
      <c r="CH4" s="73" t="str">
        <f>IFERROR(VLOOKUP('Puntuación Proyectos'!CH6,pick_man,2,FALSE),"")</f>
        <v/>
      </c>
      <c r="CI4" s="73" t="str">
        <f>IFERROR(VLOOKUP('Puntuación Proyectos'!CI6,pick_man,2,FALSE),"")</f>
        <v/>
      </c>
      <c r="CJ4" s="73" t="str">
        <f>IFERROR(VLOOKUP('Puntuación Proyectos'!CJ6,pick_man,2,FALSE),"")</f>
        <v/>
      </c>
      <c r="CK4" s="73" t="str">
        <f>IFERROR(VLOOKUP('Puntuación Proyectos'!CK6,pick_man,2,FALSE),"")</f>
        <v/>
      </c>
      <c r="CL4" s="73" t="str">
        <f>IFERROR(VLOOKUP('Puntuación Proyectos'!CL6,pick_man,2,FALSE),"")</f>
        <v/>
      </c>
      <c r="CM4" s="73" t="str">
        <f>IFERROR(VLOOKUP('Puntuación Proyectos'!CM6,pick_man,2,FALSE),"")</f>
        <v/>
      </c>
      <c r="CN4" s="73" t="str">
        <f>IFERROR(VLOOKUP('Puntuación Proyectos'!CN6,pick_man,2,FALSE),"")</f>
        <v/>
      </c>
      <c r="CO4" s="73" t="str">
        <f>IFERROR(VLOOKUP('Puntuación Proyectos'!CO6,pick_man,2,FALSE),"")</f>
        <v/>
      </c>
      <c r="CP4" s="73" t="str">
        <f>IFERROR(VLOOKUP('Puntuación Proyectos'!CP6,pick_man,2,FALSE),"")</f>
        <v/>
      </c>
      <c r="CQ4" s="73" t="str">
        <f>IFERROR(VLOOKUP('Puntuación Proyectos'!CQ6,pick_man,2,FALSE),"")</f>
        <v/>
      </c>
      <c r="CR4" s="73" t="str">
        <f>IFERROR(VLOOKUP('Puntuación Proyectos'!CR6,pick_man,2,FALSE),"")</f>
        <v/>
      </c>
      <c r="CS4" s="73" t="str">
        <f>IFERROR(VLOOKUP('Puntuación Proyectos'!CS6,pick_man,2,FALSE),"")</f>
        <v/>
      </c>
      <c r="CT4" s="73" t="str">
        <f>IFERROR(VLOOKUP('Puntuación Proyectos'!CT6,pick_man,2,FALSE),"")</f>
        <v/>
      </c>
      <c r="CU4" s="73" t="str">
        <f>IFERROR(VLOOKUP('Puntuación Proyectos'!CU6,pick_man,2,FALSE),"")</f>
        <v/>
      </c>
      <c r="CV4" s="73" t="str">
        <f>IFERROR(VLOOKUP('Puntuación Proyectos'!CV6,pick_man,2,FALSE),"")</f>
        <v/>
      </c>
      <c r="CW4" s="88" t="str">
        <f>IFERROR(VLOOKUP('Puntuación Proyectos'!CW6,pick_man,2,FALSE),"")</f>
        <v/>
      </c>
      <c r="CX4" s="93"/>
    </row>
    <row r="5" spans="2:102" s="6" customFormat="1" ht="20.100000000000001" customHeight="1" x14ac:dyDescent="0.25">
      <c r="B5" s="12" t="str">
        <f>IF('Puntuación Proyectos'!B7="","",'Puntuación Proyectos'!B7)</f>
        <v>El proyecto está totalmente alineado con la estrategia del negocio</v>
      </c>
      <c r="C5" s="13">
        <f>'Puntuación Proyectos'!C11</f>
        <v>0</v>
      </c>
      <c r="D5" s="73" t="str">
        <f>'Puntuación Proyectos'!D7</f>
        <v>N/A</v>
      </c>
      <c r="E5" s="73">
        <f>IFERROR(VLOOKUP('Puntuación Proyectos'!E7,pick_man,2,FALSE),"")</f>
        <v>0</v>
      </c>
      <c r="F5" s="73">
        <f>IFERROR(VLOOKUP('Puntuación Proyectos'!F7,pick_man,2,FALSE),"")</f>
        <v>0</v>
      </c>
      <c r="G5" s="73">
        <f>IFERROR(VLOOKUP('Puntuación Proyectos'!G7,pick_man,2,FALSE),"")</f>
        <v>0</v>
      </c>
      <c r="H5" s="73">
        <f>IFERROR(VLOOKUP('Puntuación Proyectos'!H7,pick_man,2,FALSE),"")</f>
        <v>0</v>
      </c>
      <c r="I5" s="73">
        <f>IFERROR(VLOOKUP('Puntuación Proyectos'!I7,pick_man,2,FALSE),"")</f>
        <v>0</v>
      </c>
      <c r="J5" s="73">
        <f>IFERROR(VLOOKUP('Puntuación Proyectos'!J7,pick_man,2,FALSE),"")</f>
        <v>0</v>
      </c>
      <c r="K5" s="73">
        <f>IFERROR(VLOOKUP('Puntuación Proyectos'!K7,pick_man,2,FALSE),"")</f>
        <v>0</v>
      </c>
      <c r="L5" s="73">
        <f>IFERROR(VLOOKUP('Puntuación Proyectos'!L7,pick_man,2,FALSE),"")</f>
        <v>0</v>
      </c>
      <c r="M5" s="73">
        <f>IFERROR(VLOOKUP('Puntuación Proyectos'!M7,pick_man,2,FALSE),"")</f>
        <v>0</v>
      </c>
      <c r="N5" s="73">
        <f>IFERROR(VLOOKUP('Puntuación Proyectos'!N7,pick_man,2,FALSE),"")</f>
        <v>0</v>
      </c>
      <c r="O5" s="117" t="str">
        <f>IFERROR(VLOOKUP('Puntuación Proyectos'!O7,pick_man,2,FALSE),"")</f>
        <v/>
      </c>
      <c r="P5" s="73" t="str">
        <f>IFERROR(VLOOKUP('Puntuación Proyectos'!P7,pick_man,2,FALSE),"")</f>
        <v/>
      </c>
      <c r="Q5" s="73" t="str">
        <f>IFERROR(VLOOKUP('Puntuación Proyectos'!Q7,pick_man,2,FALSE),"")</f>
        <v/>
      </c>
      <c r="R5" s="73" t="str">
        <f>IFERROR(VLOOKUP('Puntuación Proyectos'!R7,pick_man,2,FALSE),"")</f>
        <v/>
      </c>
      <c r="S5" s="73" t="str">
        <f>IFERROR(VLOOKUP('Puntuación Proyectos'!S7,pick_man,2,FALSE),"")</f>
        <v/>
      </c>
      <c r="T5" s="73" t="str">
        <f>IFERROR(VLOOKUP('Puntuación Proyectos'!T7,pick_man,2,FALSE),"")</f>
        <v/>
      </c>
      <c r="U5" s="73" t="str">
        <f>IFERROR(VLOOKUP('Puntuación Proyectos'!U7,pick_man,2,FALSE),"")</f>
        <v/>
      </c>
      <c r="V5" s="73" t="str">
        <f>IFERROR(VLOOKUP('Puntuación Proyectos'!V7,pick_man,2,FALSE),"")</f>
        <v/>
      </c>
      <c r="W5" s="73" t="str">
        <f>IFERROR(VLOOKUP('Puntuación Proyectos'!W7,pick_man,2,FALSE),"")</f>
        <v/>
      </c>
      <c r="X5" s="73" t="str">
        <f>IFERROR(VLOOKUP('Puntuación Proyectos'!X7,pick_man,2,FALSE),"")</f>
        <v/>
      </c>
      <c r="Y5" s="73" t="str">
        <f>IFERROR(VLOOKUP('Puntuación Proyectos'!Y7,pick_man,2,FALSE),"")</f>
        <v/>
      </c>
      <c r="Z5" s="73" t="str">
        <f>IFERROR(VLOOKUP('Puntuación Proyectos'!Z7,pick_man,2,FALSE),"")</f>
        <v/>
      </c>
      <c r="AA5" s="73" t="str">
        <f>IFERROR(VLOOKUP('Puntuación Proyectos'!AA7,pick_man,2,FALSE),"")</f>
        <v/>
      </c>
      <c r="AB5" s="73" t="str">
        <f>IFERROR(VLOOKUP('Puntuación Proyectos'!AB7,pick_man,2,FALSE),"")</f>
        <v/>
      </c>
      <c r="AC5" s="73" t="str">
        <f>IFERROR(VLOOKUP('Puntuación Proyectos'!AC7,pick_man,2,FALSE),"")</f>
        <v/>
      </c>
      <c r="AD5" s="73" t="str">
        <f>IFERROR(VLOOKUP('Puntuación Proyectos'!AD7,pick_man,2,FALSE),"")</f>
        <v/>
      </c>
      <c r="AE5" s="73" t="str">
        <f>IFERROR(VLOOKUP('Puntuación Proyectos'!AE7,pick_man,2,FALSE),"")</f>
        <v/>
      </c>
      <c r="AF5" s="73" t="str">
        <f>IFERROR(VLOOKUP('Puntuación Proyectos'!AF7,pick_man,2,FALSE),"")</f>
        <v/>
      </c>
      <c r="AG5" s="73" t="str">
        <f>IFERROR(VLOOKUP('Puntuación Proyectos'!AG7,pick_man,2,FALSE),"")</f>
        <v/>
      </c>
      <c r="AH5" s="73" t="str">
        <f>IFERROR(VLOOKUP('Puntuación Proyectos'!AH7,pick_man,2,FALSE),"")</f>
        <v/>
      </c>
      <c r="AI5" s="73" t="str">
        <f>IFERROR(VLOOKUP('Puntuación Proyectos'!AI7,pick_man,2,FALSE),"")</f>
        <v/>
      </c>
      <c r="AJ5" s="73" t="str">
        <f>IFERROR(VLOOKUP('Puntuación Proyectos'!AJ7,pick_man,2,FALSE),"")</f>
        <v/>
      </c>
      <c r="AK5" s="73" t="str">
        <f>IFERROR(VLOOKUP('Puntuación Proyectos'!AK7,pick_man,2,FALSE),"")</f>
        <v/>
      </c>
      <c r="AL5" s="73" t="str">
        <f>IFERROR(VLOOKUP('Puntuación Proyectos'!AL7,pick_man,2,FALSE),"")</f>
        <v/>
      </c>
      <c r="AM5" s="73" t="str">
        <f>IFERROR(VLOOKUP('Puntuación Proyectos'!AM7,pick_man,2,FALSE),"")</f>
        <v/>
      </c>
      <c r="AN5" s="73" t="str">
        <f>IFERROR(VLOOKUP('Puntuación Proyectos'!AN7,pick_man,2,FALSE),"")</f>
        <v/>
      </c>
      <c r="AO5" s="73" t="str">
        <f>IFERROR(VLOOKUP('Puntuación Proyectos'!AO7,pick_man,2,FALSE),"")</f>
        <v/>
      </c>
      <c r="AP5" s="73" t="str">
        <f>IFERROR(VLOOKUP('Puntuación Proyectos'!AP7,pick_man,2,FALSE),"")</f>
        <v/>
      </c>
      <c r="AQ5" s="73" t="str">
        <f>IFERROR(VLOOKUP('Puntuación Proyectos'!AQ7,pick_man,2,FALSE),"")</f>
        <v/>
      </c>
      <c r="AR5" s="73" t="str">
        <f>IFERROR(VLOOKUP('Puntuación Proyectos'!AR7,pick_man,2,FALSE),"")</f>
        <v/>
      </c>
      <c r="AS5" s="73" t="str">
        <f>IFERROR(VLOOKUP('Puntuación Proyectos'!AS7,pick_man,2,FALSE),"")</f>
        <v/>
      </c>
      <c r="AT5" s="73" t="str">
        <f>IFERROR(VLOOKUP('Puntuación Proyectos'!AT7,pick_man,2,FALSE),"")</f>
        <v/>
      </c>
      <c r="AU5" s="73" t="str">
        <f>IFERROR(VLOOKUP('Puntuación Proyectos'!AU7,pick_man,2,FALSE),"")</f>
        <v/>
      </c>
      <c r="AV5" s="73" t="str">
        <f>IFERROR(VLOOKUP('Puntuación Proyectos'!AV7,pick_man,2,FALSE),"")</f>
        <v/>
      </c>
      <c r="AW5" s="73" t="str">
        <f>IFERROR(VLOOKUP('Puntuación Proyectos'!AW7,pick_man,2,FALSE),"")</f>
        <v/>
      </c>
      <c r="AX5" s="73" t="str">
        <f>IFERROR(VLOOKUP('Puntuación Proyectos'!AX7,pick_man,2,FALSE),"")</f>
        <v/>
      </c>
      <c r="AY5" s="73" t="str">
        <f>IFERROR(VLOOKUP('Puntuación Proyectos'!AY7,pick_man,2,FALSE),"")</f>
        <v/>
      </c>
      <c r="AZ5" s="73" t="str">
        <f>IFERROR(VLOOKUP('Puntuación Proyectos'!AZ7,pick_man,2,FALSE),"")</f>
        <v/>
      </c>
      <c r="BA5" s="73" t="str">
        <f>IFERROR(VLOOKUP('Puntuación Proyectos'!BA7,pick_man,2,FALSE),"")</f>
        <v/>
      </c>
      <c r="BB5" s="73" t="str">
        <f>IFERROR(VLOOKUP('Puntuación Proyectos'!BB7,pick_man,2,FALSE),"")</f>
        <v/>
      </c>
      <c r="BC5" s="73" t="str">
        <f>IFERROR(VLOOKUP('Puntuación Proyectos'!BC7,pick_man,2,FALSE),"")</f>
        <v/>
      </c>
      <c r="BD5" s="73" t="str">
        <f>IFERROR(VLOOKUP('Puntuación Proyectos'!BD7,pick_man,2,FALSE),"")</f>
        <v/>
      </c>
      <c r="BE5" s="73" t="str">
        <f>IFERROR(VLOOKUP('Puntuación Proyectos'!BE7,pick_man,2,FALSE),"")</f>
        <v/>
      </c>
      <c r="BF5" s="73" t="str">
        <f>IFERROR(VLOOKUP('Puntuación Proyectos'!BF7,pick_man,2,FALSE),"")</f>
        <v/>
      </c>
      <c r="BG5" s="73" t="str">
        <f>IFERROR(VLOOKUP('Puntuación Proyectos'!BG7,pick_man,2,FALSE),"")</f>
        <v/>
      </c>
      <c r="BH5" s="73" t="str">
        <f>IFERROR(VLOOKUP('Puntuación Proyectos'!BH7,pick_man,2,FALSE),"")</f>
        <v/>
      </c>
      <c r="BI5" s="73" t="str">
        <f>IFERROR(VLOOKUP('Puntuación Proyectos'!BI7,pick_man,2,FALSE),"")</f>
        <v/>
      </c>
      <c r="BJ5" s="73" t="str">
        <f>IFERROR(VLOOKUP('Puntuación Proyectos'!BJ7,pick_man,2,FALSE),"")</f>
        <v/>
      </c>
      <c r="BK5" s="73" t="str">
        <f>IFERROR(VLOOKUP('Puntuación Proyectos'!BK7,pick_man,2,FALSE),"")</f>
        <v/>
      </c>
      <c r="BL5" s="73" t="str">
        <f>IFERROR(VLOOKUP('Puntuación Proyectos'!BL7,pick_man,2,FALSE),"")</f>
        <v/>
      </c>
      <c r="BM5" s="73" t="str">
        <f>IFERROR(VLOOKUP('Puntuación Proyectos'!BM7,pick_man,2,FALSE),"")</f>
        <v/>
      </c>
      <c r="BN5" s="73" t="str">
        <f>IFERROR(VLOOKUP('Puntuación Proyectos'!BN7,pick_man,2,FALSE),"")</f>
        <v/>
      </c>
      <c r="BO5" s="73" t="str">
        <f>IFERROR(VLOOKUP('Puntuación Proyectos'!BO7,pick_man,2,FALSE),"")</f>
        <v/>
      </c>
      <c r="BP5" s="73" t="str">
        <f>IFERROR(VLOOKUP('Puntuación Proyectos'!BP7,pick_man,2,FALSE),"")</f>
        <v/>
      </c>
      <c r="BQ5" s="73" t="str">
        <f>IFERROR(VLOOKUP('Puntuación Proyectos'!BQ7,pick_man,2,FALSE),"")</f>
        <v/>
      </c>
      <c r="BR5" s="73" t="str">
        <f>IFERROR(VLOOKUP('Puntuación Proyectos'!BR7,pick_man,2,FALSE),"")</f>
        <v/>
      </c>
      <c r="BS5" s="73" t="str">
        <f>IFERROR(VLOOKUP('Puntuación Proyectos'!BS7,pick_man,2,FALSE),"")</f>
        <v/>
      </c>
      <c r="BT5" s="73" t="str">
        <f>IFERROR(VLOOKUP('Puntuación Proyectos'!BT7,pick_man,2,FALSE),"")</f>
        <v/>
      </c>
      <c r="BU5" s="73" t="str">
        <f>IFERROR(VLOOKUP('Puntuación Proyectos'!BU7,pick_man,2,FALSE),"")</f>
        <v/>
      </c>
      <c r="BV5" s="73" t="str">
        <f>IFERROR(VLOOKUP('Puntuación Proyectos'!BV7,pick_man,2,FALSE),"")</f>
        <v/>
      </c>
      <c r="BW5" s="73" t="str">
        <f>IFERROR(VLOOKUP('Puntuación Proyectos'!BW7,pick_man,2,FALSE),"")</f>
        <v/>
      </c>
      <c r="BX5" s="73" t="str">
        <f>IFERROR(VLOOKUP('Puntuación Proyectos'!BX7,pick_man,2,FALSE),"")</f>
        <v/>
      </c>
      <c r="BY5" s="73" t="str">
        <f>IFERROR(VLOOKUP('Puntuación Proyectos'!BY7,pick_man,2,FALSE),"")</f>
        <v/>
      </c>
      <c r="BZ5" s="73" t="str">
        <f>IFERROR(VLOOKUP('Puntuación Proyectos'!BZ7,pick_man,2,FALSE),"")</f>
        <v/>
      </c>
      <c r="CA5" s="73" t="str">
        <f>IFERROR(VLOOKUP('Puntuación Proyectos'!CA7,pick_man,2,FALSE),"")</f>
        <v/>
      </c>
      <c r="CB5" s="73" t="str">
        <f>IFERROR(VLOOKUP('Puntuación Proyectos'!CB7,pick_man,2,FALSE),"")</f>
        <v/>
      </c>
      <c r="CC5" s="73" t="str">
        <f>IFERROR(VLOOKUP('Puntuación Proyectos'!CC7,pick_man,2,FALSE),"")</f>
        <v/>
      </c>
      <c r="CD5" s="73" t="str">
        <f>IFERROR(VLOOKUP('Puntuación Proyectos'!CD7,pick_man,2,FALSE),"")</f>
        <v/>
      </c>
      <c r="CE5" s="73" t="str">
        <f>IFERROR(VLOOKUP('Puntuación Proyectos'!CE7,pick_man,2,FALSE),"")</f>
        <v/>
      </c>
      <c r="CF5" s="73" t="str">
        <f>IFERROR(VLOOKUP('Puntuación Proyectos'!CF7,pick_man,2,FALSE),"")</f>
        <v/>
      </c>
      <c r="CG5" s="73" t="str">
        <f>IFERROR(VLOOKUP('Puntuación Proyectos'!CG7,pick_man,2,FALSE),"")</f>
        <v/>
      </c>
      <c r="CH5" s="73" t="str">
        <f>IFERROR(VLOOKUP('Puntuación Proyectos'!CH7,pick_man,2,FALSE),"")</f>
        <v/>
      </c>
      <c r="CI5" s="73" t="str">
        <f>IFERROR(VLOOKUP('Puntuación Proyectos'!CI7,pick_man,2,FALSE),"")</f>
        <v/>
      </c>
      <c r="CJ5" s="73" t="str">
        <f>IFERROR(VLOOKUP('Puntuación Proyectos'!CJ7,pick_man,2,FALSE),"")</f>
        <v/>
      </c>
      <c r="CK5" s="73" t="str">
        <f>IFERROR(VLOOKUP('Puntuación Proyectos'!CK7,pick_man,2,FALSE),"")</f>
        <v/>
      </c>
      <c r="CL5" s="73" t="str">
        <f>IFERROR(VLOOKUP('Puntuación Proyectos'!CL7,pick_man,2,FALSE),"")</f>
        <v/>
      </c>
      <c r="CM5" s="73" t="str">
        <f>IFERROR(VLOOKUP('Puntuación Proyectos'!CM7,pick_man,2,FALSE),"")</f>
        <v/>
      </c>
      <c r="CN5" s="73" t="str">
        <f>IFERROR(VLOOKUP('Puntuación Proyectos'!CN7,pick_man,2,FALSE),"")</f>
        <v/>
      </c>
      <c r="CO5" s="73" t="str">
        <f>IFERROR(VLOOKUP('Puntuación Proyectos'!CO7,pick_man,2,FALSE),"")</f>
        <v/>
      </c>
      <c r="CP5" s="73" t="str">
        <f>IFERROR(VLOOKUP('Puntuación Proyectos'!CP7,pick_man,2,FALSE),"")</f>
        <v/>
      </c>
      <c r="CQ5" s="73" t="str">
        <f>IFERROR(VLOOKUP('Puntuación Proyectos'!CQ7,pick_man,2,FALSE),"")</f>
        <v/>
      </c>
      <c r="CR5" s="73" t="str">
        <f>IFERROR(VLOOKUP('Puntuación Proyectos'!CR7,pick_man,2,FALSE),"")</f>
        <v/>
      </c>
      <c r="CS5" s="73" t="str">
        <f>IFERROR(VLOOKUP('Puntuación Proyectos'!CS7,pick_man,2,FALSE),"")</f>
        <v/>
      </c>
      <c r="CT5" s="73" t="str">
        <f>IFERROR(VLOOKUP('Puntuación Proyectos'!CT7,pick_man,2,FALSE),"")</f>
        <v/>
      </c>
      <c r="CU5" s="73" t="str">
        <f>IFERROR(VLOOKUP('Puntuación Proyectos'!CU7,pick_man,2,FALSE),"")</f>
        <v/>
      </c>
      <c r="CV5" s="73" t="str">
        <f>IFERROR(VLOOKUP('Puntuación Proyectos'!CV7,pick_man,2,FALSE),"")</f>
        <v/>
      </c>
      <c r="CW5" s="88" t="str">
        <f>IFERROR(VLOOKUP('Puntuación Proyectos'!CW7,pick_man,2,FALSE),"")</f>
        <v/>
      </c>
      <c r="CX5" s="93"/>
    </row>
    <row r="6" spans="2:102" s="6" customFormat="1" ht="20.100000000000001" customHeight="1" x14ac:dyDescent="0.25">
      <c r="B6" s="12" t="str">
        <f>IF('Puntuación Proyectos'!B8="","",'Puntuación Proyectos'!B8)</f>
        <v>El proyecto está totalmente alineado con la estrategia digital</v>
      </c>
      <c r="C6" s="13">
        <f>'Puntuación Proyectos'!C12</f>
        <v>0</v>
      </c>
      <c r="D6" s="73" t="str">
        <f>'Puntuación Proyectos'!D8</f>
        <v>N/A</v>
      </c>
      <c r="E6" s="73">
        <f>IFERROR(VLOOKUP('Puntuación Proyectos'!E8,pick_man,2,FALSE),"")</f>
        <v>0</v>
      </c>
      <c r="F6" s="73">
        <f>IFERROR(VLOOKUP('Puntuación Proyectos'!F8,pick_man,2,FALSE),"")</f>
        <v>0</v>
      </c>
      <c r="G6" s="73">
        <f>IFERROR(VLOOKUP('Puntuación Proyectos'!G8,pick_man,2,FALSE),"")</f>
        <v>0</v>
      </c>
      <c r="H6" s="73">
        <f>IFERROR(VLOOKUP('Puntuación Proyectos'!H8,pick_man,2,FALSE),"")</f>
        <v>0</v>
      </c>
      <c r="I6" s="73">
        <f>IFERROR(VLOOKUP('Puntuación Proyectos'!I8,pick_man,2,FALSE),"")</f>
        <v>0</v>
      </c>
      <c r="J6" s="73">
        <f>IFERROR(VLOOKUP('Puntuación Proyectos'!J8,pick_man,2,FALSE),"")</f>
        <v>0</v>
      </c>
      <c r="K6" s="73">
        <f>IFERROR(VLOOKUP('Puntuación Proyectos'!K8,pick_man,2,FALSE),"")</f>
        <v>0</v>
      </c>
      <c r="L6" s="73">
        <f>IFERROR(VLOOKUP('Puntuación Proyectos'!L8,pick_man,2,FALSE),"")</f>
        <v>0</v>
      </c>
      <c r="M6" s="73">
        <f>IFERROR(VLOOKUP('Puntuación Proyectos'!M8,pick_man,2,FALSE),"")</f>
        <v>0</v>
      </c>
      <c r="N6" s="73">
        <f>IFERROR(VLOOKUP('Puntuación Proyectos'!N8,pick_man,2,FALSE),"")</f>
        <v>0</v>
      </c>
      <c r="O6" s="117" t="str">
        <f>IFERROR(VLOOKUP('Puntuación Proyectos'!O8,pick_man,2,FALSE),"")</f>
        <v/>
      </c>
      <c r="P6" s="73" t="str">
        <f>IFERROR(VLOOKUP('Puntuación Proyectos'!P8,pick_man,2,FALSE),"")</f>
        <v/>
      </c>
      <c r="Q6" s="73" t="str">
        <f>IFERROR(VLOOKUP('Puntuación Proyectos'!Q8,pick_man,2,FALSE),"")</f>
        <v/>
      </c>
      <c r="R6" s="73" t="str">
        <f>IFERROR(VLOOKUP('Puntuación Proyectos'!R8,pick_man,2,FALSE),"")</f>
        <v/>
      </c>
      <c r="S6" s="73" t="str">
        <f>IFERROR(VLOOKUP('Puntuación Proyectos'!S8,pick_man,2,FALSE),"")</f>
        <v/>
      </c>
      <c r="T6" s="73" t="str">
        <f>IFERROR(VLOOKUP('Puntuación Proyectos'!T8,pick_man,2,FALSE),"")</f>
        <v/>
      </c>
      <c r="U6" s="73" t="str">
        <f>IFERROR(VLOOKUP('Puntuación Proyectos'!U8,pick_man,2,FALSE),"")</f>
        <v/>
      </c>
      <c r="V6" s="73" t="str">
        <f>IFERROR(VLOOKUP('Puntuación Proyectos'!V8,pick_man,2,FALSE),"")</f>
        <v/>
      </c>
      <c r="W6" s="73" t="str">
        <f>IFERROR(VLOOKUP('Puntuación Proyectos'!W8,pick_man,2,FALSE),"")</f>
        <v/>
      </c>
      <c r="X6" s="73" t="str">
        <f>IFERROR(VLOOKUP('Puntuación Proyectos'!X8,pick_man,2,FALSE),"")</f>
        <v/>
      </c>
      <c r="Y6" s="73" t="str">
        <f>IFERROR(VLOOKUP('Puntuación Proyectos'!Y8,pick_man,2,FALSE),"")</f>
        <v/>
      </c>
      <c r="Z6" s="73" t="str">
        <f>IFERROR(VLOOKUP('Puntuación Proyectos'!Z8,pick_man,2,FALSE),"")</f>
        <v/>
      </c>
      <c r="AA6" s="73" t="str">
        <f>IFERROR(VLOOKUP('Puntuación Proyectos'!AA8,pick_man,2,FALSE),"")</f>
        <v/>
      </c>
      <c r="AB6" s="73" t="str">
        <f>IFERROR(VLOOKUP('Puntuación Proyectos'!AB8,pick_man,2,FALSE),"")</f>
        <v/>
      </c>
      <c r="AC6" s="73" t="str">
        <f>IFERROR(VLOOKUP('Puntuación Proyectos'!AC8,pick_man,2,FALSE),"")</f>
        <v/>
      </c>
      <c r="AD6" s="73" t="str">
        <f>IFERROR(VLOOKUP('Puntuación Proyectos'!AD8,pick_man,2,FALSE),"")</f>
        <v/>
      </c>
      <c r="AE6" s="73" t="str">
        <f>IFERROR(VLOOKUP('Puntuación Proyectos'!AE8,pick_man,2,FALSE),"")</f>
        <v/>
      </c>
      <c r="AF6" s="73" t="str">
        <f>IFERROR(VLOOKUP('Puntuación Proyectos'!AF8,pick_man,2,FALSE),"")</f>
        <v/>
      </c>
      <c r="AG6" s="73" t="str">
        <f>IFERROR(VLOOKUP('Puntuación Proyectos'!AG8,pick_man,2,FALSE),"")</f>
        <v/>
      </c>
      <c r="AH6" s="73" t="str">
        <f>IFERROR(VLOOKUP('Puntuación Proyectos'!AH8,pick_man,2,FALSE),"")</f>
        <v/>
      </c>
      <c r="AI6" s="73" t="str">
        <f>IFERROR(VLOOKUP('Puntuación Proyectos'!AI8,pick_man,2,FALSE),"")</f>
        <v/>
      </c>
      <c r="AJ6" s="73" t="str">
        <f>IFERROR(VLOOKUP('Puntuación Proyectos'!AJ8,pick_man,2,FALSE),"")</f>
        <v/>
      </c>
      <c r="AK6" s="73" t="str">
        <f>IFERROR(VLOOKUP('Puntuación Proyectos'!AK8,pick_man,2,FALSE),"")</f>
        <v/>
      </c>
      <c r="AL6" s="73" t="str">
        <f>IFERROR(VLOOKUP('Puntuación Proyectos'!AL8,pick_man,2,FALSE),"")</f>
        <v/>
      </c>
      <c r="AM6" s="73" t="str">
        <f>IFERROR(VLOOKUP('Puntuación Proyectos'!AM8,pick_man,2,FALSE),"")</f>
        <v/>
      </c>
      <c r="AN6" s="73" t="str">
        <f>IFERROR(VLOOKUP('Puntuación Proyectos'!AN8,pick_man,2,FALSE),"")</f>
        <v/>
      </c>
      <c r="AO6" s="73" t="str">
        <f>IFERROR(VLOOKUP('Puntuación Proyectos'!AO8,pick_man,2,FALSE),"")</f>
        <v/>
      </c>
      <c r="AP6" s="73" t="str">
        <f>IFERROR(VLOOKUP('Puntuación Proyectos'!AP8,pick_man,2,FALSE),"")</f>
        <v/>
      </c>
      <c r="AQ6" s="73" t="str">
        <f>IFERROR(VLOOKUP('Puntuación Proyectos'!AQ8,pick_man,2,FALSE),"")</f>
        <v/>
      </c>
      <c r="AR6" s="73" t="str">
        <f>IFERROR(VLOOKUP('Puntuación Proyectos'!AR8,pick_man,2,FALSE),"")</f>
        <v/>
      </c>
      <c r="AS6" s="73" t="str">
        <f>IFERROR(VLOOKUP('Puntuación Proyectos'!AS8,pick_man,2,FALSE),"")</f>
        <v/>
      </c>
      <c r="AT6" s="73" t="str">
        <f>IFERROR(VLOOKUP('Puntuación Proyectos'!AT8,pick_man,2,FALSE),"")</f>
        <v/>
      </c>
      <c r="AU6" s="73" t="str">
        <f>IFERROR(VLOOKUP('Puntuación Proyectos'!AU8,pick_man,2,FALSE),"")</f>
        <v/>
      </c>
      <c r="AV6" s="73" t="str">
        <f>IFERROR(VLOOKUP('Puntuación Proyectos'!AV8,pick_man,2,FALSE),"")</f>
        <v/>
      </c>
      <c r="AW6" s="73" t="str">
        <f>IFERROR(VLOOKUP('Puntuación Proyectos'!AW8,pick_man,2,FALSE),"")</f>
        <v/>
      </c>
      <c r="AX6" s="73" t="str">
        <f>IFERROR(VLOOKUP('Puntuación Proyectos'!AX8,pick_man,2,FALSE),"")</f>
        <v/>
      </c>
      <c r="AY6" s="73" t="str">
        <f>IFERROR(VLOOKUP('Puntuación Proyectos'!AY8,pick_man,2,FALSE),"")</f>
        <v/>
      </c>
      <c r="AZ6" s="73" t="str">
        <f>IFERROR(VLOOKUP('Puntuación Proyectos'!AZ8,pick_man,2,FALSE),"")</f>
        <v/>
      </c>
      <c r="BA6" s="73" t="str">
        <f>IFERROR(VLOOKUP('Puntuación Proyectos'!BA8,pick_man,2,FALSE),"")</f>
        <v/>
      </c>
      <c r="BB6" s="73" t="str">
        <f>IFERROR(VLOOKUP('Puntuación Proyectos'!BB8,pick_man,2,FALSE),"")</f>
        <v/>
      </c>
      <c r="BC6" s="73" t="str">
        <f>IFERROR(VLOOKUP('Puntuación Proyectos'!BC8,pick_man,2,FALSE),"")</f>
        <v/>
      </c>
      <c r="BD6" s="73" t="str">
        <f>IFERROR(VLOOKUP('Puntuación Proyectos'!BD8,pick_man,2,FALSE),"")</f>
        <v/>
      </c>
      <c r="BE6" s="73" t="str">
        <f>IFERROR(VLOOKUP('Puntuación Proyectos'!BE8,pick_man,2,FALSE),"")</f>
        <v/>
      </c>
      <c r="BF6" s="73" t="str">
        <f>IFERROR(VLOOKUP('Puntuación Proyectos'!BF8,pick_man,2,FALSE),"")</f>
        <v/>
      </c>
      <c r="BG6" s="73" t="str">
        <f>IFERROR(VLOOKUP('Puntuación Proyectos'!BG8,pick_man,2,FALSE),"")</f>
        <v/>
      </c>
      <c r="BH6" s="73" t="str">
        <f>IFERROR(VLOOKUP('Puntuación Proyectos'!BH8,pick_man,2,FALSE),"")</f>
        <v/>
      </c>
      <c r="BI6" s="73" t="str">
        <f>IFERROR(VLOOKUP('Puntuación Proyectos'!BI8,pick_man,2,FALSE),"")</f>
        <v/>
      </c>
      <c r="BJ6" s="73" t="str">
        <f>IFERROR(VLOOKUP('Puntuación Proyectos'!BJ8,pick_man,2,FALSE),"")</f>
        <v/>
      </c>
      <c r="BK6" s="73" t="str">
        <f>IFERROR(VLOOKUP('Puntuación Proyectos'!BK8,pick_man,2,FALSE),"")</f>
        <v/>
      </c>
      <c r="BL6" s="73" t="str">
        <f>IFERROR(VLOOKUP('Puntuación Proyectos'!BL8,pick_man,2,FALSE),"")</f>
        <v/>
      </c>
      <c r="BM6" s="73" t="str">
        <f>IFERROR(VLOOKUP('Puntuación Proyectos'!BM8,pick_man,2,FALSE),"")</f>
        <v/>
      </c>
      <c r="BN6" s="73" t="str">
        <f>IFERROR(VLOOKUP('Puntuación Proyectos'!BN8,pick_man,2,FALSE),"")</f>
        <v/>
      </c>
      <c r="BO6" s="73" t="str">
        <f>IFERROR(VLOOKUP('Puntuación Proyectos'!BO8,pick_man,2,FALSE),"")</f>
        <v/>
      </c>
      <c r="BP6" s="73" t="str">
        <f>IFERROR(VLOOKUP('Puntuación Proyectos'!BP8,pick_man,2,FALSE),"")</f>
        <v/>
      </c>
      <c r="BQ6" s="73" t="str">
        <f>IFERROR(VLOOKUP('Puntuación Proyectos'!BQ8,pick_man,2,FALSE),"")</f>
        <v/>
      </c>
      <c r="BR6" s="73" t="str">
        <f>IFERROR(VLOOKUP('Puntuación Proyectos'!BR8,pick_man,2,FALSE),"")</f>
        <v/>
      </c>
      <c r="BS6" s="73" t="str">
        <f>IFERROR(VLOOKUP('Puntuación Proyectos'!BS8,pick_man,2,FALSE),"")</f>
        <v/>
      </c>
      <c r="BT6" s="73" t="str">
        <f>IFERROR(VLOOKUP('Puntuación Proyectos'!BT8,pick_man,2,FALSE),"")</f>
        <v/>
      </c>
      <c r="BU6" s="73" t="str">
        <f>IFERROR(VLOOKUP('Puntuación Proyectos'!BU8,pick_man,2,FALSE),"")</f>
        <v/>
      </c>
      <c r="BV6" s="73" t="str">
        <f>IFERROR(VLOOKUP('Puntuación Proyectos'!BV8,pick_man,2,FALSE),"")</f>
        <v/>
      </c>
      <c r="BW6" s="73" t="str">
        <f>IFERROR(VLOOKUP('Puntuación Proyectos'!BW8,pick_man,2,FALSE),"")</f>
        <v/>
      </c>
      <c r="BX6" s="73" t="str">
        <f>IFERROR(VLOOKUP('Puntuación Proyectos'!BX8,pick_man,2,FALSE),"")</f>
        <v/>
      </c>
      <c r="BY6" s="73" t="str">
        <f>IFERROR(VLOOKUP('Puntuación Proyectos'!BY8,pick_man,2,FALSE),"")</f>
        <v/>
      </c>
      <c r="BZ6" s="73" t="str">
        <f>IFERROR(VLOOKUP('Puntuación Proyectos'!BZ8,pick_man,2,FALSE),"")</f>
        <v/>
      </c>
      <c r="CA6" s="73" t="str">
        <f>IFERROR(VLOOKUP('Puntuación Proyectos'!CA8,pick_man,2,FALSE),"")</f>
        <v/>
      </c>
      <c r="CB6" s="73" t="str">
        <f>IFERROR(VLOOKUP('Puntuación Proyectos'!CB8,pick_man,2,FALSE),"")</f>
        <v/>
      </c>
      <c r="CC6" s="73" t="str">
        <f>IFERROR(VLOOKUP('Puntuación Proyectos'!CC8,pick_man,2,FALSE),"")</f>
        <v/>
      </c>
      <c r="CD6" s="73" t="str">
        <f>IFERROR(VLOOKUP('Puntuación Proyectos'!CD8,pick_man,2,FALSE),"")</f>
        <v/>
      </c>
      <c r="CE6" s="73" t="str">
        <f>IFERROR(VLOOKUP('Puntuación Proyectos'!CE8,pick_man,2,FALSE),"")</f>
        <v/>
      </c>
      <c r="CF6" s="73" t="str">
        <f>IFERROR(VLOOKUP('Puntuación Proyectos'!CF8,pick_man,2,FALSE),"")</f>
        <v/>
      </c>
      <c r="CG6" s="73" t="str">
        <f>IFERROR(VLOOKUP('Puntuación Proyectos'!CG8,pick_man,2,FALSE),"")</f>
        <v/>
      </c>
      <c r="CH6" s="73" t="str">
        <f>IFERROR(VLOOKUP('Puntuación Proyectos'!CH8,pick_man,2,FALSE),"")</f>
        <v/>
      </c>
      <c r="CI6" s="73" t="str">
        <f>IFERROR(VLOOKUP('Puntuación Proyectos'!CI8,pick_man,2,FALSE),"")</f>
        <v/>
      </c>
      <c r="CJ6" s="73" t="str">
        <f>IFERROR(VLOOKUP('Puntuación Proyectos'!CJ8,pick_man,2,FALSE),"")</f>
        <v/>
      </c>
      <c r="CK6" s="73" t="str">
        <f>IFERROR(VLOOKUP('Puntuación Proyectos'!CK8,pick_man,2,FALSE),"")</f>
        <v/>
      </c>
      <c r="CL6" s="73" t="str">
        <f>IFERROR(VLOOKUP('Puntuación Proyectos'!CL8,pick_man,2,FALSE),"")</f>
        <v/>
      </c>
      <c r="CM6" s="73" t="str">
        <f>IFERROR(VLOOKUP('Puntuación Proyectos'!CM8,pick_man,2,FALSE),"")</f>
        <v/>
      </c>
      <c r="CN6" s="73" t="str">
        <f>IFERROR(VLOOKUP('Puntuación Proyectos'!CN8,pick_man,2,FALSE),"")</f>
        <v/>
      </c>
      <c r="CO6" s="73" t="str">
        <f>IFERROR(VLOOKUP('Puntuación Proyectos'!CO8,pick_man,2,FALSE),"")</f>
        <v/>
      </c>
      <c r="CP6" s="73" t="str">
        <f>IFERROR(VLOOKUP('Puntuación Proyectos'!CP8,pick_man,2,FALSE),"")</f>
        <v/>
      </c>
      <c r="CQ6" s="73" t="str">
        <f>IFERROR(VLOOKUP('Puntuación Proyectos'!CQ8,pick_man,2,FALSE),"")</f>
        <v/>
      </c>
      <c r="CR6" s="73" t="str">
        <f>IFERROR(VLOOKUP('Puntuación Proyectos'!CR8,pick_man,2,FALSE),"")</f>
        <v/>
      </c>
      <c r="CS6" s="73" t="str">
        <f>IFERROR(VLOOKUP('Puntuación Proyectos'!CS8,pick_man,2,FALSE),"")</f>
        <v/>
      </c>
      <c r="CT6" s="73" t="str">
        <f>IFERROR(VLOOKUP('Puntuación Proyectos'!CT8,pick_man,2,FALSE),"")</f>
        <v/>
      </c>
      <c r="CU6" s="73" t="str">
        <f>IFERROR(VLOOKUP('Puntuación Proyectos'!CU8,pick_man,2,FALSE),"")</f>
        <v/>
      </c>
      <c r="CV6" s="73" t="str">
        <f>IFERROR(VLOOKUP('Puntuación Proyectos'!CV8,pick_man,2,FALSE),"")</f>
        <v/>
      </c>
      <c r="CW6" s="88" t="str">
        <f>IFERROR(VLOOKUP('Puntuación Proyectos'!CW8,pick_man,2,FALSE),"")</f>
        <v/>
      </c>
      <c r="CX6" s="93"/>
    </row>
    <row r="7" spans="2:102" s="6" customFormat="1" ht="20.100000000000001" customHeight="1" x14ac:dyDescent="0.25">
      <c r="B7" s="12" t="str">
        <f>IF('Puntuación Proyectos'!B9="","",'Puntuación Proyectos'!B9)</f>
        <v xml:space="preserve">El proyecto cuenta con el compromiso de la alta dirección </v>
      </c>
      <c r="C7" s="13">
        <f>'Puntuación Proyectos'!C13</f>
        <v>0</v>
      </c>
      <c r="D7" s="73" t="str">
        <f>'Puntuación Proyectos'!D9</f>
        <v>N/A</v>
      </c>
      <c r="E7" s="73">
        <f>IFERROR(VLOOKUP('Puntuación Proyectos'!E9,pick_man,2,FALSE),"")</f>
        <v>0</v>
      </c>
      <c r="F7" s="73">
        <f>IFERROR(VLOOKUP('Puntuación Proyectos'!F9,pick_man,2,FALSE),"")</f>
        <v>0</v>
      </c>
      <c r="G7" s="73">
        <f>IFERROR(VLOOKUP('Puntuación Proyectos'!G9,pick_man,2,FALSE),"")</f>
        <v>0</v>
      </c>
      <c r="H7" s="73">
        <f>IFERROR(VLOOKUP('Puntuación Proyectos'!H9,pick_man,2,FALSE),"")</f>
        <v>0</v>
      </c>
      <c r="I7" s="73">
        <f>IFERROR(VLOOKUP('Puntuación Proyectos'!I9,pick_man,2,FALSE),"")</f>
        <v>0</v>
      </c>
      <c r="J7" s="73">
        <f>IFERROR(VLOOKUP('Puntuación Proyectos'!J9,pick_man,2,FALSE),"")</f>
        <v>0</v>
      </c>
      <c r="K7" s="73">
        <f>IFERROR(VLOOKUP('Puntuación Proyectos'!K9,pick_man,2,FALSE),"")</f>
        <v>0</v>
      </c>
      <c r="L7" s="73">
        <f>IFERROR(VLOOKUP('Puntuación Proyectos'!L9,pick_man,2,FALSE),"")</f>
        <v>0</v>
      </c>
      <c r="M7" s="73">
        <f>IFERROR(VLOOKUP('Puntuación Proyectos'!M9,pick_man,2,FALSE),"")</f>
        <v>0</v>
      </c>
      <c r="N7" s="73">
        <f>IFERROR(VLOOKUP('Puntuación Proyectos'!N9,pick_man,2,FALSE),"")</f>
        <v>0</v>
      </c>
      <c r="O7" s="117" t="str">
        <f>IFERROR(VLOOKUP('Puntuación Proyectos'!O9,pick_man,2,FALSE),"")</f>
        <v/>
      </c>
      <c r="P7" s="73" t="str">
        <f>IFERROR(VLOOKUP('Puntuación Proyectos'!P9,pick_man,2,FALSE),"")</f>
        <v/>
      </c>
      <c r="Q7" s="73" t="str">
        <f>IFERROR(VLOOKUP('Puntuación Proyectos'!Q9,pick_man,2,FALSE),"")</f>
        <v/>
      </c>
      <c r="R7" s="73" t="str">
        <f>IFERROR(VLOOKUP('Puntuación Proyectos'!R9,pick_man,2,FALSE),"")</f>
        <v/>
      </c>
      <c r="S7" s="73" t="str">
        <f>IFERROR(VLOOKUP('Puntuación Proyectos'!S9,pick_man,2,FALSE),"")</f>
        <v/>
      </c>
      <c r="T7" s="73" t="str">
        <f>IFERROR(VLOOKUP('Puntuación Proyectos'!T9,pick_man,2,FALSE),"")</f>
        <v/>
      </c>
      <c r="U7" s="73" t="str">
        <f>IFERROR(VLOOKUP('Puntuación Proyectos'!U9,pick_man,2,FALSE),"")</f>
        <v/>
      </c>
      <c r="V7" s="73" t="str">
        <f>IFERROR(VLOOKUP('Puntuación Proyectos'!V9,pick_man,2,FALSE),"")</f>
        <v/>
      </c>
      <c r="W7" s="73" t="str">
        <f>IFERROR(VLOOKUP('Puntuación Proyectos'!W9,pick_man,2,FALSE),"")</f>
        <v/>
      </c>
      <c r="X7" s="73" t="str">
        <f>IFERROR(VLOOKUP('Puntuación Proyectos'!X9,pick_man,2,FALSE),"")</f>
        <v/>
      </c>
      <c r="Y7" s="73" t="str">
        <f>IFERROR(VLOOKUP('Puntuación Proyectos'!Y9,pick_man,2,FALSE),"")</f>
        <v/>
      </c>
      <c r="Z7" s="73" t="str">
        <f>IFERROR(VLOOKUP('Puntuación Proyectos'!Z9,pick_man,2,FALSE),"")</f>
        <v/>
      </c>
      <c r="AA7" s="73" t="str">
        <f>IFERROR(VLOOKUP('Puntuación Proyectos'!AA9,pick_man,2,FALSE),"")</f>
        <v/>
      </c>
      <c r="AB7" s="73" t="str">
        <f>IFERROR(VLOOKUP('Puntuación Proyectos'!AB9,pick_man,2,FALSE),"")</f>
        <v/>
      </c>
      <c r="AC7" s="73" t="str">
        <f>IFERROR(VLOOKUP('Puntuación Proyectos'!AC9,pick_man,2,FALSE),"")</f>
        <v/>
      </c>
      <c r="AD7" s="73" t="str">
        <f>IFERROR(VLOOKUP('Puntuación Proyectos'!AD9,pick_man,2,FALSE),"")</f>
        <v/>
      </c>
      <c r="AE7" s="73" t="str">
        <f>IFERROR(VLOOKUP('Puntuación Proyectos'!AE9,pick_man,2,FALSE),"")</f>
        <v/>
      </c>
      <c r="AF7" s="73" t="str">
        <f>IFERROR(VLOOKUP('Puntuación Proyectos'!AF9,pick_man,2,FALSE),"")</f>
        <v/>
      </c>
      <c r="AG7" s="73" t="str">
        <f>IFERROR(VLOOKUP('Puntuación Proyectos'!AG9,pick_man,2,FALSE),"")</f>
        <v/>
      </c>
      <c r="AH7" s="73" t="str">
        <f>IFERROR(VLOOKUP('Puntuación Proyectos'!AH9,pick_man,2,FALSE),"")</f>
        <v/>
      </c>
      <c r="AI7" s="73" t="str">
        <f>IFERROR(VLOOKUP('Puntuación Proyectos'!AI9,pick_man,2,FALSE),"")</f>
        <v/>
      </c>
      <c r="AJ7" s="73" t="str">
        <f>IFERROR(VLOOKUP('Puntuación Proyectos'!AJ9,pick_man,2,FALSE),"")</f>
        <v/>
      </c>
      <c r="AK7" s="73" t="str">
        <f>IFERROR(VLOOKUP('Puntuación Proyectos'!AK9,pick_man,2,FALSE),"")</f>
        <v/>
      </c>
      <c r="AL7" s="73" t="str">
        <f>IFERROR(VLOOKUP('Puntuación Proyectos'!AL9,pick_man,2,FALSE),"")</f>
        <v/>
      </c>
      <c r="AM7" s="73" t="str">
        <f>IFERROR(VLOOKUP('Puntuación Proyectos'!AM9,pick_man,2,FALSE),"")</f>
        <v/>
      </c>
      <c r="AN7" s="73" t="str">
        <f>IFERROR(VLOOKUP('Puntuación Proyectos'!AN9,pick_man,2,FALSE),"")</f>
        <v/>
      </c>
      <c r="AO7" s="73" t="str">
        <f>IFERROR(VLOOKUP('Puntuación Proyectos'!AO9,pick_man,2,FALSE),"")</f>
        <v/>
      </c>
      <c r="AP7" s="73" t="str">
        <f>IFERROR(VLOOKUP('Puntuación Proyectos'!AP9,pick_man,2,FALSE),"")</f>
        <v/>
      </c>
      <c r="AQ7" s="73" t="str">
        <f>IFERROR(VLOOKUP('Puntuación Proyectos'!AQ9,pick_man,2,FALSE),"")</f>
        <v/>
      </c>
      <c r="AR7" s="73" t="str">
        <f>IFERROR(VLOOKUP('Puntuación Proyectos'!AR9,pick_man,2,FALSE),"")</f>
        <v/>
      </c>
      <c r="AS7" s="73" t="str">
        <f>IFERROR(VLOOKUP('Puntuación Proyectos'!AS9,pick_man,2,FALSE),"")</f>
        <v/>
      </c>
      <c r="AT7" s="73" t="str">
        <f>IFERROR(VLOOKUP('Puntuación Proyectos'!AT9,pick_man,2,FALSE),"")</f>
        <v/>
      </c>
      <c r="AU7" s="73" t="str">
        <f>IFERROR(VLOOKUP('Puntuación Proyectos'!AU9,pick_man,2,FALSE),"")</f>
        <v/>
      </c>
      <c r="AV7" s="73" t="str">
        <f>IFERROR(VLOOKUP('Puntuación Proyectos'!AV9,pick_man,2,FALSE),"")</f>
        <v/>
      </c>
      <c r="AW7" s="73" t="str">
        <f>IFERROR(VLOOKUP('Puntuación Proyectos'!AW9,pick_man,2,FALSE),"")</f>
        <v/>
      </c>
      <c r="AX7" s="73" t="str">
        <f>IFERROR(VLOOKUP('Puntuación Proyectos'!AX9,pick_man,2,FALSE),"")</f>
        <v/>
      </c>
      <c r="AY7" s="73" t="str">
        <f>IFERROR(VLOOKUP('Puntuación Proyectos'!AY9,pick_man,2,FALSE),"")</f>
        <v/>
      </c>
      <c r="AZ7" s="73" t="str">
        <f>IFERROR(VLOOKUP('Puntuación Proyectos'!AZ9,pick_man,2,FALSE),"")</f>
        <v/>
      </c>
      <c r="BA7" s="73" t="str">
        <f>IFERROR(VLOOKUP('Puntuación Proyectos'!BA9,pick_man,2,FALSE),"")</f>
        <v/>
      </c>
      <c r="BB7" s="73" t="str">
        <f>IFERROR(VLOOKUP('Puntuación Proyectos'!BB9,pick_man,2,FALSE),"")</f>
        <v/>
      </c>
      <c r="BC7" s="73" t="str">
        <f>IFERROR(VLOOKUP('Puntuación Proyectos'!BC9,pick_man,2,FALSE),"")</f>
        <v/>
      </c>
      <c r="BD7" s="73" t="str">
        <f>IFERROR(VLOOKUP('Puntuación Proyectos'!BD9,pick_man,2,FALSE),"")</f>
        <v/>
      </c>
      <c r="BE7" s="73" t="str">
        <f>IFERROR(VLOOKUP('Puntuación Proyectos'!BE9,pick_man,2,FALSE),"")</f>
        <v/>
      </c>
      <c r="BF7" s="73" t="str">
        <f>IFERROR(VLOOKUP('Puntuación Proyectos'!BF9,pick_man,2,FALSE),"")</f>
        <v/>
      </c>
      <c r="BG7" s="73" t="str">
        <f>IFERROR(VLOOKUP('Puntuación Proyectos'!BG9,pick_man,2,FALSE),"")</f>
        <v/>
      </c>
      <c r="BH7" s="73" t="str">
        <f>IFERROR(VLOOKUP('Puntuación Proyectos'!BH9,pick_man,2,FALSE),"")</f>
        <v/>
      </c>
      <c r="BI7" s="73" t="str">
        <f>IFERROR(VLOOKUP('Puntuación Proyectos'!BI9,pick_man,2,FALSE),"")</f>
        <v/>
      </c>
      <c r="BJ7" s="73" t="str">
        <f>IFERROR(VLOOKUP('Puntuación Proyectos'!BJ9,pick_man,2,FALSE),"")</f>
        <v/>
      </c>
      <c r="BK7" s="73" t="str">
        <f>IFERROR(VLOOKUP('Puntuación Proyectos'!BK9,pick_man,2,FALSE),"")</f>
        <v/>
      </c>
      <c r="BL7" s="73" t="str">
        <f>IFERROR(VLOOKUP('Puntuación Proyectos'!BL9,pick_man,2,FALSE),"")</f>
        <v/>
      </c>
      <c r="BM7" s="73" t="str">
        <f>IFERROR(VLOOKUP('Puntuación Proyectos'!BM9,pick_man,2,FALSE),"")</f>
        <v/>
      </c>
      <c r="BN7" s="73" t="str">
        <f>IFERROR(VLOOKUP('Puntuación Proyectos'!BN9,pick_man,2,FALSE),"")</f>
        <v/>
      </c>
      <c r="BO7" s="73" t="str">
        <f>IFERROR(VLOOKUP('Puntuación Proyectos'!BO9,pick_man,2,FALSE),"")</f>
        <v/>
      </c>
      <c r="BP7" s="73" t="str">
        <f>IFERROR(VLOOKUP('Puntuación Proyectos'!BP9,pick_man,2,FALSE),"")</f>
        <v/>
      </c>
      <c r="BQ7" s="73" t="str">
        <f>IFERROR(VLOOKUP('Puntuación Proyectos'!BQ9,pick_man,2,FALSE),"")</f>
        <v/>
      </c>
      <c r="BR7" s="73" t="str">
        <f>IFERROR(VLOOKUP('Puntuación Proyectos'!BR9,pick_man,2,FALSE),"")</f>
        <v/>
      </c>
      <c r="BS7" s="73" t="str">
        <f>IFERROR(VLOOKUP('Puntuación Proyectos'!BS9,pick_man,2,FALSE),"")</f>
        <v/>
      </c>
      <c r="BT7" s="73" t="str">
        <f>IFERROR(VLOOKUP('Puntuación Proyectos'!BT9,pick_man,2,FALSE),"")</f>
        <v/>
      </c>
      <c r="BU7" s="73" t="str">
        <f>IFERROR(VLOOKUP('Puntuación Proyectos'!BU9,pick_man,2,FALSE),"")</f>
        <v/>
      </c>
      <c r="BV7" s="73" t="str">
        <f>IFERROR(VLOOKUP('Puntuación Proyectos'!BV9,pick_man,2,FALSE),"")</f>
        <v/>
      </c>
      <c r="BW7" s="73" t="str">
        <f>IFERROR(VLOOKUP('Puntuación Proyectos'!BW9,pick_man,2,FALSE),"")</f>
        <v/>
      </c>
      <c r="BX7" s="73" t="str">
        <f>IFERROR(VLOOKUP('Puntuación Proyectos'!BX9,pick_man,2,FALSE),"")</f>
        <v/>
      </c>
      <c r="BY7" s="73" t="str">
        <f>IFERROR(VLOOKUP('Puntuación Proyectos'!BY9,pick_man,2,FALSE),"")</f>
        <v/>
      </c>
      <c r="BZ7" s="73" t="str">
        <f>IFERROR(VLOOKUP('Puntuación Proyectos'!BZ9,pick_man,2,FALSE),"")</f>
        <v/>
      </c>
      <c r="CA7" s="73" t="str">
        <f>IFERROR(VLOOKUP('Puntuación Proyectos'!CA9,pick_man,2,FALSE),"")</f>
        <v/>
      </c>
      <c r="CB7" s="73" t="str">
        <f>IFERROR(VLOOKUP('Puntuación Proyectos'!CB9,pick_man,2,FALSE),"")</f>
        <v/>
      </c>
      <c r="CC7" s="73" t="str">
        <f>IFERROR(VLOOKUP('Puntuación Proyectos'!CC9,pick_man,2,FALSE),"")</f>
        <v/>
      </c>
      <c r="CD7" s="73" t="str">
        <f>IFERROR(VLOOKUP('Puntuación Proyectos'!CD9,pick_man,2,FALSE),"")</f>
        <v/>
      </c>
      <c r="CE7" s="73" t="str">
        <f>IFERROR(VLOOKUP('Puntuación Proyectos'!CE9,pick_man,2,FALSE),"")</f>
        <v/>
      </c>
      <c r="CF7" s="73" t="str">
        <f>IFERROR(VLOOKUP('Puntuación Proyectos'!CF9,pick_man,2,FALSE),"")</f>
        <v/>
      </c>
      <c r="CG7" s="73" t="str">
        <f>IFERROR(VLOOKUP('Puntuación Proyectos'!CG9,pick_man,2,FALSE),"")</f>
        <v/>
      </c>
      <c r="CH7" s="73" t="str">
        <f>IFERROR(VLOOKUP('Puntuación Proyectos'!CH9,pick_man,2,FALSE),"")</f>
        <v/>
      </c>
      <c r="CI7" s="73" t="str">
        <f>IFERROR(VLOOKUP('Puntuación Proyectos'!CI9,pick_man,2,FALSE),"")</f>
        <v/>
      </c>
      <c r="CJ7" s="73" t="str">
        <f>IFERROR(VLOOKUP('Puntuación Proyectos'!CJ9,pick_man,2,FALSE),"")</f>
        <v/>
      </c>
      <c r="CK7" s="73" t="str">
        <f>IFERROR(VLOOKUP('Puntuación Proyectos'!CK9,pick_man,2,FALSE),"")</f>
        <v/>
      </c>
      <c r="CL7" s="73" t="str">
        <f>IFERROR(VLOOKUP('Puntuación Proyectos'!CL9,pick_man,2,FALSE),"")</f>
        <v/>
      </c>
      <c r="CM7" s="73" t="str">
        <f>IFERROR(VLOOKUP('Puntuación Proyectos'!CM9,pick_man,2,FALSE),"")</f>
        <v/>
      </c>
      <c r="CN7" s="73" t="str">
        <f>IFERROR(VLOOKUP('Puntuación Proyectos'!CN9,pick_man,2,FALSE),"")</f>
        <v/>
      </c>
      <c r="CO7" s="73" t="str">
        <f>IFERROR(VLOOKUP('Puntuación Proyectos'!CO9,pick_man,2,FALSE),"")</f>
        <v/>
      </c>
      <c r="CP7" s="73" t="str">
        <f>IFERROR(VLOOKUP('Puntuación Proyectos'!CP9,pick_man,2,FALSE),"")</f>
        <v/>
      </c>
      <c r="CQ7" s="73" t="str">
        <f>IFERROR(VLOOKUP('Puntuación Proyectos'!CQ9,pick_man,2,FALSE),"")</f>
        <v/>
      </c>
      <c r="CR7" s="73" t="str">
        <f>IFERROR(VLOOKUP('Puntuación Proyectos'!CR9,pick_man,2,FALSE),"")</f>
        <v/>
      </c>
      <c r="CS7" s="73" t="str">
        <f>IFERROR(VLOOKUP('Puntuación Proyectos'!CS9,pick_man,2,FALSE),"")</f>
        <v/>
      </c>
      <c r="CT7" s="73" t="str">
        <f>IFERROR(VLOOKUP('Puntuación Proyectos'!CT9,pick_man,2,FALSE),"")</f>
        <v/>
      </c>
      <c r="CU7" s="73" t="str">
        <f>IFERROR(VLOOKUP('Puntuación Proyectos'!CU9,pick_man,2,FALSE),"")</f>
        <v/>
      </c>
      <c r="CV7" s="73" t="str">
        <f>IFERROR(VLOOKUP('Puntuación Proyectos'!CV9,pick_man,2,FALSE),"")</f>
        <v/>
      </c>
      <c r="CW7" s="88" t="str">
        <f>IFERROR(VLOOKUP('Puntuación Proyectos'!CW9,pick_man,2,FALSE),"")</f>
        <v/>
      </c>
      <c r="CX7" s="93"/>
    </row>
    <row r="8" spans="2:102" s="6" customFormat="1" ht="20.100000000000001" customHeight="1" x14ac:dyDescent="0.25">
      <c r="B8" s="19" t="str">
        <f>IF('Puntuación Proyectos'!B14="","",'Puntuación Proyectos'!B14)</f>
        <v>Costo</v>
      </c>
      <c r="C8" s="19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89"/>
      <c r="CX8" s="93"/>
    </row>
    <row r="9" spans="2:102" s="6" customFormat="1" ht="20.100000000000001" customHeight="1" x14ac:dyDescent="0.25">
      <c r="B9" s="12" t="str">
        <f>IF('Puntuación Proyectos'!B15="","",'Puntuación Proyectos'!B15)</f>
        <v>Inversión requerida para desarrollar el proyecto</v>
      </c>
      <c r="C9" s="13">
        <f>'Puntuación Proyectos'!C15</f>
        <v>0</v>
      </c>
      <c r="D9" s="73">
        <f>'Puntuación Proyectos'!D15</f>
        <v>1</v>
      </c>
      <c r="E9" s="108">
        <f>IFERROR(VLOOKUP('Puntuación Proyectos'!E15,pick_cost,2,FALSE)*$D9,"")</f>
        <v>0</v>
      </c>
      <c r="F9" s="108">
        <f>IFERROR(VLOOKUP('Puntuación Proyectos'!F15,pick_cost,2,FALSE)*$D9,"")</f>
        <v>-1.5</v>
      </c>
      <c r="G9" s="108">
        <f>IFERROR(VLOOKUP('Puntuación Proyectos'!G15,pick_cost,2,FALSE)*$D9,"")</f>
        <v>0</v>
      </c>
      <c r="H9" s="108">
        <f>IFERROR(VLOOKUP('Puntuación Proyectos'!H15,pick_cost,2,FALSE)*$D9,"")</f>
        <v>0</v>
      </c>
      <c r="I9" s="108">
        <f>IFERROR(VLOOKUP('Puntuación Proyectos'!I15,pick_cost,2,FALSE)*$D9,"")</f>
        <v>0</v>
      </c>
      <c r="J9" s="108">
        <f>IFERROR(VLOOKUP('Puntuación Proyectos'!J15,pick_cost,2,FALSE)*$D9,"")</f>
        <v>-1.5</v>
      </c>
      <c r="K9" s="108">
        <f>IFERROR(VLOOKUP('Puntuación Proyectos'!K15,pick_cost,2,FALSE)*$D9,"")</f>
        <v>-1.5</v>
      </c>
      <c r="L9" s="108">
        <f>IFERROR(VLOOKUP('Puntuación Proyectos'!L15,pick_cost,2,FALSE)*$D9,"")</f>
        <v>0</v>
      </c>
      <c r="M9" s="108">
        <f>IFERROR(VLOOKUP('Puntuación Proyectos'!M15,pick_cost,2,FALSE)*$D9,"")</f>
        <v>0</v>
      </c>
      <c r="N9" s="108">
        <f>IFERROR(VLOOKUP('Puntuación Proyectos'!N15,pick_cost,2,FALSE)*$D9,"")</f>
        <v>0</v>
      </c>
      <c r="O9" s="117" t="str">
        <f>IFERROR(VLOOKUP('Puntuación Proyectos'!O15,pick_cost,2,FALSE)*$D9,"")</f>
        <v/>
      </c>
      <c r="P9" s="73" t="str">
        <f>IFERROR(VLOOKUP('Puntuación Proyectos'!P15,pick_cost,2,FALSE)*$D9,"")</f>
        <v/>
      </c>
      <c r="Q9" s="73" t="str">
        <f>IFERROR(VLOOKUP('Puntuación Proyectos'!Q15,pick_cost,2,FALSE)*$D9,"")</f>
        <v/>
      </c>
      <c r="R9" s="73" t="str">
        <f>IFERROR(VLOOKUP('Puntuación Proyectos'!R15,pick_cost,2,FALSE)*$D9,"")</f>
        <v/>
      </c>
      <c r="S9" s="73" t="str">
        <f>IFERROR(VLOOKUP('Puntuación Proyectos'!S15,pick_cost,2,FALSE)*$D9,"")</f>
        <v/>
      </c>
      <c r="T9" s="73" t="str">
        <f>IFERROR(VLOOKUP('Puntuación Proyectos'!T15,pick_cost,2,FALSE)*$D9,"")</f>
        <v/>
      </c>
      <c r="U9" s="73" t="str">
        <f>IFERROR(VLOOKUP('Puntuación Proyectos'!U15,pick_cost,2,FALSE)*$D9,"")</f>
        <v/>
      </c>
      <c r="V9" s="73" t="str">
        <f>IFERROR(VLOOKUP('Puntuación Proyectos'!V15,pick_cost,2,FALSE)*$D9,"")</f>
        <v/>
      </c>
      <c r="W9" s="73" t="str">
        <f>IFERROR(VLOOKUP('Puntuación Proyectos'!W15,pick_cost,2,FALSE)*$D9,"")</f>
        <v/>
      </c>
      <c r="X9" s="73" t="str">
        <f>IFERROR(VLOOKUP('Puntuación Proyectos'!X15,pick_cost,2,FALSE)*$D9,"")</f>
        <v/>
      </c>
      <c r="Y9" s="73" t="str">
        <f>IFERROR(VLOOKUP('Puntuación Proyectos'!Y15,pick_cost,2,FALSE)*$D9,"")</f>
        <v/>
      </c>
      <c r="Z9" s="73" t="str">
        <f>IFERROR(VLOOKUP('Puntuación Proyectos'!Z15,pick_cost,2,FALSE)*$D9,"")</f>
        <v/>
      </c>
      <c r="AA9" s="73" t="str">
        <f>IFERROR(VLOOKUP('Puntuación Proyectos'!AA15,pick_cost,2,FALSE)*$D9,"")</f>
        <v/>
      </c>
      <c r="AB9" s="73" t="str">
        <f>IFERROR(VLOOKUP('Puntuación Proyectos'!AB15,pick_cost,2,FALSE)*$D9,"")</f>
        <v/>
      </c>
      <c r="AC9" s="73" t="str">
        <f>IFERROR(VLOOKUP('Puntuación Proyectos'!AC15,pick_cost,2,FALSE)*$D9,"")</f>
        <v/>
      </c>
      <c r="AD9" s="73" t="str">
        <f>IFERROR(VLOOKUP('Puntuación Proyectos'!AD15,pick_cost,2,FALSE)*$D9,"")</f>
        <v/>
      </c>
      <c r="AE9" s="73" t="str">
        <f>IFERROR(VLOOKUP('Puntuación Proyectos'!AE15,pick_cost,2,FALSE)*$D9,"")</f>
        <v/>
      </c>
      <c r="AF9" s="73" t="str">
        <f>IFERROR(VLOOKUP('Puntuación Proyectos'!AF15,pick_cost,2,FALSE)*$D9,"")</f>
        <v/>
      </c>
      <c r="AG9" s="73" t="str">
        <f>IFERROR(VLOOKUP('Puntuación Proyectos'!AG15,pick_cost,2,FALSE)*$D9,"")</f>
        <v/>
      </c>
      <c r="AH9" s="73" t="str">
        <f>IFERROR(VLOOKUP('Puntuación Proyectos'!AH15,pick_cost,2,FALSE)*$D9,"")</f>
        <v/>
      </c>
      <c r="AI9" s="73" t="str">
        <f>IFERROR(VLOOKUP('Puntuación Proyectos'!AI15,pick_cost,2,FALSE)*$D9,"")</f>
        <v/>
      </c>
      <c r="AJ9" s="73" t="str">
        <f>IFERROR(VLOOKUP('Puntuación Proyectos'!AJ15,pick_cost,2,FALSE)*$D9,"")</f>
        <v/>
      </c>
      <c r="AK9" s="73" t="str">
        <f>IFERROR(VLOOKUP('Puntuación Proyectos'!AK15,pick_cost,2,FALSE)*$D9,"")</f>
        <v/>
      </c>
      <c r="AL9" s="73" t="str">
        <f>IFERROR(VLOOKUP('Puntuación Proyectos'!AL15,pick_cost,2,FALSE)*$D9,"")</f>
        <v/>
      </c>
      <c r="AM9" s="73" t="str">
        <f>IFERROR(VLOOKUP('Puntuación Proyectos'!AM15,pick_cost,2,FALSE)*$D9,"")</f>
        <v/>
      </c>
      <c r="AN9" s="73" t="str">
        <f>IFERROR(VLOOKUP('Puntuación Proyectos'!AN15,pick_cost,2,FALSE)*$D9,"")</f>
        <v/>
      </c>
      <c r="AO9" s="73" t="str">
        <f>IFERROR(VLOOKUP('Puntuación Proyectos'!AO15,pick_cost,2,FALSE)*$D9,"")</f>
        <v/>
      </c>
      <c r="AP9" s="73" t="str">
        <f>IFERROR(VLOOKUP('Puntuación Proyectos'!AP15,pick_cost,2,FALSE)*$D9,"")</f>
        <v/>
      </c>
      <c r="AQ9" s="73" t="str">
        <f>IFERROR(VLOOKUP('Puntuación Proyectos'!AQ15,pick_cost,2,FALSE)*$D9,"")</f>
        <v/>
      </c>
      <c r="AR9" s="73" t="str">
        <f>IFERROR(VLOOKUP('Puntuación Proyectos'!AR15,pick_cost,2,FALSE)*$D9,"")</f>
        <v/>
      </c>
      <c r="AS9" s="73" t="str">
        <f>IFERROR(VLOOKUP('Puntuación Proyectos'!AS15,pick_cost,2,FALSE)*$D9,"")</f>
        <v/>
      </c>
      <c r="AT9" s="73" t="str">
        <f>IFERROR(VLOOKUP('Puntuación Proyectos'!AT15,pick_cost,2,FALSE)*$D9,"")</f>
        <v/>
      </c>
      <c r="AU9" s="73" t="str">
        <f>IFERROR(VLOOKUP('Puntuación Proyectos'!AU15,pick_cost,2,FALSE)*$D9,"")</f>
        <v/>
      </c>
      <c r="AV9" s="73" t="str">
        <f>IFERROR(VLOOKUP('Puntuación Proyectos'!AV15,pick_cost,2,FALSE)*$D9,"")</f>
        <v/>
      </c>
      <c r="AW9" s="73" t="str">
        <f>IFERROR(VLOOKUP('Puntuación Proyectos'!AW15,pick_cost,2,FALSE)*$D9,"")</f>
        <v/>
      </c>
      <c r="AX9" s="73" t="str">
        <f>IFERROR(VLOOKUP('Puntuación Proyectos'!AX15,pick_cost,2,FALSE)*$D9,"")</f>
        <v/>
      </c>
      <c r="AY9" s="73" t="str">
        <f>IFERROR(VLOOKUP('Puntuación Proyectos'!AY15,pick_cost,2,FALSE)*$D9,"")</f>
        <v/>
      </c>
      <c r="AZ9" s="73" t="str">
        <f>IFERROR(VLOOKUP('Puntuación Proyectos'!AZ15,pick_cost,2,FALSE)*$D9,"")</f>
        <v/>
      </c>
      <c r="BA9" s="73" t="str">
        <f>IFERROR(VLOOKUP('Puntuación Proyectos'!BA15,pick_cost,2,FALSE)*$D9,"")</f>
        <v/>
      </c>
      <c r="BB9" s="73" t="str">
        <f>IFERROR(VLOOKUP('Puntuación Proyectos'!BB15,pick_cost,2,FALSE)*$D9,"")</f>
        <v/>
      </c>
      <c r="BC9" s="73" t="str">
        <f>IFERROR(VLOOKUP('Puntuación Proyectos'!BC15,pick_cost,2,FALSE)*$D9,"")</f>
        <v/>
      </c>
      <c r="BD9" s="73" t="str">
        <f>IFERROR(VLOOKUP('Puntuación Proyectos'!BD15,pick_cost,2,FALSE)*$D9,"")</f>
        <v/>
      </c>
      <c r="BE9" s="73" t="str">
        <f>IFERROR(VLOOKUP('Puntuación Proyectos'!BE15,pick_cost,2,FALSE)*$D9,"")</f>
        <v/>
      </c>
      <c r="BF9" s="73" t="str">
        <f>IFERROR(VLOOKUP('Puntuación Proyectos'!BF15,pick_cost,2,FALSE)*$D9,"")</f>
        <v/>
      </c>
      <c r="BG9" s="73" t="str">
        <f>IFERROR(VLOOKUP('Puntuación Proyectos'!BG15,pick_cost,2,FALSE)*$D9,"")</f>
        <v/>
      </c>
      <c r="BH9" s="73" t="str">
        <f>IFERROR(VLOOKUP('Puntuación Proyectos'!BH15,pick_cost,2,FALSE)*$D9,"")</f>
        <v/>
      </c>
      <c r="BI9" s="73" t="str">
        <f>IFERROR(VLOOKUP('Puntuación Proyectos'!BI15,pick_cost,2,FALSE)*$D9,"")</f>
        <v/>
      </c>
      <c r="BJ9" s="73" t="str">
        <f>IFERROR(VLOOKUP('Puntuación Proyectos'!BJ15,pick_cost,2,FALSE)*$D9,"")</f>
        <v/>
      </c>
      <c r="BK9" s="73" t="str">
        <f>IFERROR(VLOOKUP('Puntuación Proyectos'!BK15,pick_cost,2,FALSE)*$D9,"")</f>
        <v/>
      </c>
      <c r="BL9" s="73" t="str">
        <f>IFERROR(VLOOKUP('Puntuación Proyectos'!BL15,pick_cost,2,FALSE)*$D9,"")</f>
        <v/>
      </c>
      <c r="BM9" s="73" t="str">
        <f>IFERROR(VLOOKUP('Puntuación Proyectos'!BM15,pick_cost,2,FALSE)*$D9,"")</f>
        <v/>
      </c>
      <c r="BN9" s="73" t="str">
        <f>IFERROR(VLOOKUP('Puntuación Proyectos'!BN15,pick_cost,2,FALSE)*$D9,"")</f>
        <v/>
      </c>
      <c r="BO9" s="73" t="str">
        <f>IFERROR(VLOOKUP('Puntuación Proyectos'!BO15,pick_cost,2,FALSE)*$D9,"")</f>
        <v/>
      </c>
      <c r="BP9" s="73" t="str">
        <f>IFERROR(VLOOKUP('Puntuación Proyectos'!BP15,pick_cost,2,FALSE)*$D9,"")</f>
        <v/>
      </c>
      <c r="BQ9" s="73" t="str">
        <f>IFERROR(VLOOKUP('Puntuación Proyectos'!BQ15,pick_cost,2,FALSE)*$D9,"")</f>
        <v/>
      </c>
      <c r="BR9" s="73" t="str">
        <f>IFERROR(VLOOKUP('Puntuación Proyectos'!BR15,pick_cost,2,FALSE)*$D9,"")</f>
        <v/>
      </c>
      <c r="BS9" s="73" t="str">
        <f>IFERROR(VLOOKUP('Puntuación Proyectos'!BS15,pick_cost,2,FALSE)*$D9,"")</f>
        <v/>
      </c>
      <c r="BT9" s="73" t="str">
        <f>IFERROR(VLOOKUP('Puntuación Proyectos'!BT15,pick_cost,2,FALSE)*$D9,"")</f>
        <v/>
      </c>
      <c r="BU9" s="73" t="str">
        <f>IFERROR(VLOOKUP('Puntuación Proyectos'!BU15,pick_cost,2,FALSE)*$D9,"")</f>
        <v/>
      </c>
      <c r="BV9" s="73" t="str">
        <f>IFERROR(VLOOKUP('Puntuación Proyectos'!BV15,pick_cost,2,FALSE)*$D9,"")</f>
        <v/>
      </c>
      <c r="BW9" s="73" t="str">
        <f>IFERROR(VLOOKUP('Puntuación Proyectos'!BW15,pick_cost,2,FALSE)*$D9,"")</f>
        <v/>
      </c>
      <c r="BX9" s="73" t="str">
        <f>IFERROR(VLOOKUP('Puntuación Proyectos'!BX15,pick_cost,2,FALSE)*$D9,"")</f>
        <v/>
      </c>
      <c r="BY9" s="73" t="str">
        <f>IFERROR(VLOOKUP('Puntuación Proyectos'!BY15,pick_cost,2,FALSE)*$D9,"")</f>
        <v/>
      </c>
      <c r="BZ9" s="73" t="str">
        <f>IFERROR(VLOOKUP('Puntuación Proyectos'!BZ15,pick_cost,2,FALSE)*$D9,"")</f>
        <v/>
      </c>
      <c r="CA9" s="73" t="str">
        <f>IFERROR(VLOOKUP('Puntuación Proyectos'!CA15,pick_cost,2,FALSE)*$D9,"")</f>
        <v/>
      </c>
      <c r="CB9" s="73" t="str">
        <f>IFERROR(VLOOKUP('Puntuación Proyectos'!CB15,pick_cost,2,FALSE)*$D9,"")</f>
        <v/>
      </c>
      <c r="CC9" s="73" t="str">
        <f>IFERROR(VLOOKUP('Puntuación Proyectos'!CC15,pick_cost,2,FALSE)*$D9,"")</f>
        <v/>
      </c>
      <c r="CD9" s="73" t="str">
        <f>IFERROR(VLOOKUP('Puntuación Proyectos'!CD15,pick_cost,2,FALSE)*$D9,"")</f>
        <v/>
      </c>
      <c r="CE9" s="73" t="str">
        <f>IFERROR(VLOOKUP('Puntuación Proyectos'!CE15,pick_cost,2,FALSE)*$D9,"")</f>
        <v/>
      </c>
      <c r="CF9" s="73" t="str">
        <f>IFERROR(VLOOKUP('Puntuación Proyectos'!CF15,pick_cost,2,FALSE)*$D9,"")</f>
        <v/>
      </c>
      <c r="CG9" s="73" t="str">
        <f>IFERROR(VLOOKUP('Puntuación Proyectos'!CG15,pick_cost,2,FALSE)*$D9,"")</f>
        <v/>
      </c>
      <c r="CH9" s="73" t="str">
        <f>IFERROR(VLOOKUP('Puntuación Proyectos'!CH15,pick_cost,2,FALSE)*$D9,"")</f>
        <v/>
      </c>
      <c r="CI9" s="73" t="str">
        <f>IFERROR(VLOOKUP('Puntuación Proyectos'!CI15,pick_cost,2,FALSE)*$D9,"")</f>
        <v/>
      </c>
      <c r="CJ9" s="73" t="str">
        <f>IFERROR(VLOOKUP('Puntuación Proyectos'!CJ15,pick_cost,2,FALSE)*$D9,"")</f>
        <v/>
      </c>
      <c r="CK9" s="73" t="str">
        <f>IFERROR(VLOOKUP('Puntuación Proyectos'!CK15,pick_cost,2,FALSE)*$D9,"")</f>
        <v/>
      </c>
      <c r="CL9" s="73" t="str">
        <f>IFERROR(VLOOKUP('Puntuación Proyectos'!CL15,pick_cost,2,FALSE)*$D9,"")</f>
        <v/>
      </c>
      <c r="CM9" s="73" t="str">
        <f>IFERROR(VLOOKUP('Puntuación Proyectos'!CM15,pick_cost,2,FALSE)*$D9,"")</f>
        <v/>
      </c>
      <c r="CN9" s="73" t="str">
        <f>IFERROR(VLOOKUP('Puntuación Proyectos'!CN15,pick_cost,2,FALSE)*$D9,"")</f>
        <v/>
      </c>
      <c r="CO9" s="73" t="str">
        <f>IFERROR(VLOOKUP('Puntuación Proyectos'!CO15,pick_cost,2,FALSE)*$D9,"")</f>
        <v/>
      </c>
      <c r="CP9" s="73" t="str">
        <f>IFERROR(VLOOKUP('Puntuación Proyectos'!CP15,pick_cost,2,FALSE)*$D9,"")</f>
        <v/>
      </c>
      <c r="CQ9" s="73" t="str">
        <f>IFERROR(VLOOKUP('Puntuación Proyectos'!CQ15,pick_cost,2,FALSE)*$D9,"")</f>
        <v/>
      </c>
      <c r="CR9" s="73" t="str">
        <f>IFERROR(VLOOKUP('Puntuación Proyectos'!CR15,pick_cost,2,FALSE)*$D9,"")</f>
        <v/>
      </c>
      <c r="CS9" s="73" t="str">
        <f>IFERROR(VLOOKUP('Puntuación Proyectos'!CS15,pick_cost,2,FALSE)*$D9,"")</f>
        <v/>
      </c>
      <c r="CT9" s="73" t="str">
        <f>IFERROR(VLOOKUP('Puntuación Proyectos'!CT15,pick_cost,2,FALSE)*$D9,"")</f>
        <v/>
      </c>
      <c r="CU9" s="73" t="str">
        <f>IFERROR(VLOOKUP('Puntuación Proyectos'!CU15,pick_cost,2,FALSE)*$D9,"")</f>
        <v/>
      </c>
      <c r="CV9" s="73" t="str">
        <f>IFERROR(VLOOKUP('Puntuación Proyectos'!CV15,pick_cost,2,FALSE)*$D9,"")</f>
        <v/>
      </c>
      <c r="CW9" s="88" t="str">
        <f>IFERROR(VLOOKUP('Puntuación Proyectos'!CW15,pick_cost,2,FALSE)*$D9,"")</f>
        <v/>
      </c>
      <c r="CX9" s="93"/>
    </row>
    <row r="10" spans="2:102" s="6" customFormat="1" ht="20.100000000000001" customHeight="1" x14ac:dyDescent="0.25">
      <c r="B10" s="12" t="str">
        <f>IF('Puntuación Proyectos'!B16="","",'Puntuación Proyectos'!B16)</f>
        <v xml:space="preserve">Nivel de gastos operativos que requerirá el proyecto una vez desarrollado </v>
      </c>
      <c r="C10" s="13">
        <f>'Puntuación Proyectos'!C16</f>
        <v>0</v>
      </c>
      <c r="D10" s="73">
        <f>'Puntuación Proyectos'!D16</f>
        <v>1</v>
      </c>
      <c r="E10" s="108">
        <f>IFERROR(VLOOKUP('Puntuación Proyectos'!E16,pick_cost,2,FALSE)*$D10,"")</f>
        <v>1.5</v>
      </c>
      <c r="F10" s="108">
        <f>IFERROR(VLOOKUP('Puntuación Proyectos'!F16,pick_cost,2,FALSE)*$D10,"")</f>
        <v>0</v>
      </c>
      <c r="G10" s="108">
        <f>IFERROR(VLOOKUP('Puntuación Proyectos'!G16,pick_cost,2,FALSE)*$D10,"")</f>
        <v>1.5</v>
      </c>
      <c r="H10" s="108">
        <f>IFERROR(VLOOKUP('Puntuación Proyectos'!H16,pick_cost,2,FALSE)*$D10,"")</f>
        <v>1.5</v>
      </c>
      <c r="I10" s="108">
        <f>IFERROR(VLOOKUP('Puntuación Proyectos'!I16,pick_cost,2,FALSE)*$D10,"")</f>
        <v>0</v>
      </c>
      <c r="J10" s="108">
        <f>IFERROR(VLOOKUP('Puntuación Proyectos'!J16,pick_cost,2,FALSE)*$D10,"")</f>
        <v>0</v>
      </c>
      <c r="K10" s="108">
        <f>IFERROR(VLOOKUP('Puntuación Proyectos'!K16,pick_cost,2,FALSE)*$D10,"")</f>
        <v>-1.5</v>
      </c>
      <c r="L10" s="108">
        <f>IFERROR(VLOOKUP('Puntuación Proyectos'!L16,pick_cost,2,FALSE)*$D10,"")</f>
        <v>0</v>
      </c>
      <c r="M10" s="108">
        <f>IFERROR(VLOOKUP('Puntuación Proyectos'!M16,pick_cost,2,FALSE)*$D10,"")</f>
        <v>1.5</v>
      </c>
      <c r="N10" s="108">
        <f>IFERROR(VLOOKUP('Puntuación Proyectos'!N16,pick_cost,2,FALSE)*$D10,"")</f>
        <v>1.5</v>
      </c>
      <c r="O10" s="117" t="str">
        <f>IFERROR(VLOOKUP('Puntuación Proyectos'!O16,pick_cost,2,FALSE)*$D10,"")</f>
        <v/>
      </c>
      <c r="P10" s="73" t="str">
        <f>IFERROR(VLOOKUP('Puntuación Proyectos'!P16,pick_cost,2,FALSE)*$D10,"")</f>
        <v/>
      </c>
      <c r="Q10" s="73" t="str">
        <f>IFERROR(VLOOKUP('Puntuación Proyectos'!Q16,pick_cost,2,FALSE)*$D10,"")</f>
        <v/>
      </c>
      <c r="R10" s="73" t="str">
        <f>IFERROR(VLOOKUP('Puntuación Proyectos'!R16,pick_cost,2,FALSE)*$D10,"")</f>
        <v/>
      </c>
      <c r="S10" s="73" t="str">
        <f>IFERROR(VLOOKUP('Puntuación Proyectos'!S16,pick_cost,2,FALSE)*$D10,"")</f>
        <v/>
      </c>
      <c r="T10" s="73" t="str">
        <f>IFERROR(VLOOKUP('Puntuación Proyectos'!T16,pick_cost,2,FALSE)*$D10,"")</f>
        <v/>
      </c>
      <c r="U10" s="73" t="str">
        <f>IFERROR(VLOOKUP('Puntuación Proyectos'!U16,pick_cost,2,FALSE)*$D10,"")</f>
        <v/>
      </c>
      <c r="V10" s="73" t="str">
        <f>IFERROR(VLOOKUP('Puntuación Proyectos'!V16,pick_cost,2,FALSE)*$D10,"")</f>
        <v/>
      </c>
      <c r="W10" s="73" t="str">
        <f>IFERROR(VLOOKUP('Puntuación Proyectos'!W16,pick_cost,2,FALSE)*$D10,"")</f>
        <v/>
      </c>
      <c r="X10" s="73" t="str">
        <f>IFERROR(VLOOKUP('Puntuación Proyectos'!X16,pick_cost,2,FALSE)*$D10,"")</f>
        <v/>
      </c>
      <c r="Y10" s="73" t="str">
        <f>IFERROR(VLOOKUP('Puntuación Proyectos'!Y16,pick_cost,2,FALSE)*$D10,"")</f>
        <v/>
      </c>
      <c r="Z10" s="73" t="str">
        <f>IFERROR(VLOOKUP('Puntuación Proyectos'!Z16,pick_cost,2,FALSE)*$D10,"")</f>
        <v/>
      </c>
      <c r="AA10" s="73" t="str">
        <f>IFERROR(VLOOKUP('Puntuación Proyectos'!AA16,pick_cost,2,FALSE)*$D10,"")</f>
        <v/>
      </c>
      <c r="AB10" s="73" t="str">
        <f>IFERROR(VLOOKUP('Puntuación Proyectos'!AB16,pick_cost,2,FALSE)*$D10,"")</f>
        <v/>
      </c>
      <c r="AC10" s="73" t="str">
        <f>IFERROR(VLOOKUP('Puntuación Proyectos'!AC16,pick_cost,2,FALSE)*$D10,"")</f>
        <v/>
      </c>
      <c r="AD10" s="73" t="str">
        <f>IFERROR(VLOOKUP('Puntuación Proyectos'!AD16,pick_cost,2,FALSE)*$D10,"")</f>
        <v/>
      </c>
      <c r="AE10" s="73" t="str">
        <f>IFERROR(VLOOKUP('Puntuación Proyectos'!AE16,pick_cost,2,FALSE)*$D10,"")</f>
        <v/>
      </c>
      <c r="AF10" s="73" t="str">
        <f>IFERROR(VLOOKUP('Puntuación Proyectos'!AF16,pick_cost,2,FALSE)*$D10,"")</f>
        <v/>
      </c>
      <c r="AG10" s="73" t="str">
        <f>IFERROR(VLOOKUP('Puntuación Proyectos'!AG16,pick_cost,2,FALSE)*$D10,"")</f>
        <v/>
      </c>
      <c r="AH10" s="73" t="str">
        <f>IFERROR(VLOOKUP('Puntuación Proyectos'!AH16,pick_cost,2,FALSE)*$D10,"")</f>
        <v/>
      </c>
      <c r="AI10" s="73" t="str">
        <f>IFERROR(VLOOKUP('Puntuación Proyectos'!AI16,pick_cost,2,FALSE)*$D10,"")</f>
        <v/>
      </c>
      <c r="AJ10" s="73" t="str">
        <f>IFERROR(VLOOKUP('Puntuación Proyectos'!AJ16,pick_cost,2,FALSE)*$D10,"")</f>
        <v/>
      </c>
      <c r="AK10" s="73" t="str">
        <f>IFERROR(VLOOKUP('Puntuación Proyectos'!AK16,pick_cost,2,FALSE)*$D10,"")</f>
        <v/>
      </c>
      <c r="AL10" s="73" t="str">
        <f>IFERROR(VLOOKUP('Puntuación Proyectos'!AL16,pick_cost,2,FALSE)*$D10,"")</f>
        <v/>
      </c>
      <c r="AM10" s="73" t="str">
        <f>IFERROR(VLOOKUP('Puntuación Proyectos'!AM16,pick_cost,2,FALSE)*$D10,"")</f>
        <v/>
      </c>
      <c r="AN10" s="73" t="str">
        <f>IFERROR(VLOOKUP('Puntuación Proyectos'!AN16,pick_cost,2,FALSE)*$D10,"")</f>
        <v/>
      </c>
      <c r="AO10" s="73" t="str">
        <f>IFERROR(VLOOKUP('Puntuación Proyectos'!AO16,pick_cost,2,FALSE)*$D10,"")</f>
        <v/>
      </c>
      <c r="AP10" s="73" t="str">
        <f>IFERROR(VLOOKUP('Puntuación Proyectos'!AP16,pick_cost,2,FALSE)*$D10,"")</f>
        <v/>
      </c>
      <c r="AQ10" s="73" t="str">
        <f>IFERROR(VLOOKUP('Puntuación Proyectos'!AQ16,pick_cost,2,FALSE)*$D10,"")</f>
        <v/>
      </c>
      <c r="AR10" s="73" t="str">
        <f>IFERROR(VLOOKUP('Puntuación Proyectos'!AR16,pick_cost,2,FALSE)*$D10,"")</f>
        <v/>
      </c>
      <c r="AS10" s="73" t="str">
        <f>IFERROR(VLOOKUP('Puntuación Proyectos'!AS16,pick_cost,2,FALSE)*$D10,"")</f>
        <v/>
      </c>
      <c r="AT10" s="73" t="str">
        <f>IFERROR(VLOOKUP('Puntuación Proyectos'!AT16,pick_cost,2,FALSE)*$D10,"")</f>
        <v/>
      </c>
      <c r="AU10" s="73" t="str">
        <f>IFERROR(VLOOKUP('Puntuación Proyectos'!AU16,pick_cost,2,FALSE)*$D10,"")</f>
        <v/>
      </c>
      <c r="AV10" s="73" t="str">
        <f>IFERROR(VLOOKUP('Puntuación Proyectos'!AV16,pick_cost,2,FALSE)*$D10,"")</f>
        <v/>
      </c>
      <c r="AW10" s="73" t="str">
        <f>IFERROR(VLOOKUP('Puntuación Proyectos'!AW16,pick_cost,2,FALSE)*$D10,"")</f>
        <v/>
      </c>
      <c r="AX10" s="73" t="str">
        <f>IFERROR(VLOOKUP('Puntuación Proyectos'!AX16,pick_cost,2,FALSE)*$D10,"")</f>
        <v/>
      </c>
      <c r="AY10" s="73" t="str">
        <f>IFERROR(VLOOKUP('Puntuación Proyectos'!AY16,pick_cost,2,FALSE)*$D10,"")</f>
        <v/>
      </c>
      <c r="AZ10" s="73" t="str">
        <f>IFERROR(VLOOKUP('Puntuación Proyectos'!AZ16,pick_cost,2,FALSE)*$D10,"")</f>
        <v/>
      </c>
      <c r="BA10" s="73" t="str">
        <f>IFERROR(VLOOKUP('Puntuación Proyectos'!BA16,pick_cost,2,FALSE)*$D10,"")</f>
        <v/>
      </c>
      <c r="BB10" s="73" t="str">
        <f>IFERROR(VLOOKUP('Puntuación Proyectos'!BB16,pick_cost,2,FALSE)*$D10,"")</f>
        <v/>
      </c>
      <c r="BC10" s="73" t="str">
        <f>IFERROR(VLOOKUP('Puntuación Proyectos'!BC16,pick_cost,2,FALSE)*$D10,"")</f>
        <v/>
      </c>
      <c r="BD10" s="73" t="str">
        <f>IFERROR(VLOOKUP('Puntuación Proyectos'!BD16,pick_cost,2,FALSE)*$D10,"")</f>
        <v/>
      </c>
      <c r="BE10" s="73" t="str">
        <f>IFERROR(VLOOKUP('Puntuación Proyectos'!BE16,pick_cost,2,FALSE)*$D10,"")</f>
        <v/>
      </c>
      <c r="BF10" s="73" t="str">
        <f>IFERROR(VLOOKUP('Puntuación Proyectos'!BF16,pick_cost,2,FALSE)*$D10,"")</f>
        <v/>
      </c>
      <c r="BG10" s="73" t="str">
        <f>IFERROR(VLOOKUP('Puntuación Proyectos'!BG16,pick_cost,2,FALSE)*$D10,"")</f>
        <v/>
      </c>
      <c r="BH10" s="73" t="str">
        <f>IFERROR(VLOOKUP('Puntuación Proyectos'!BH16,pick_cost,2,FALSE)*$D10,"")</f>
        <v/>
      </c>
      <c r="BI10" s="73" t="str">
        <f>IFERROR(VLOOKUP('Puntuación Proyectos'!BI16,pick_cost,2,FALSE)*$D10,"")</f>
        <v/>
      </c>
      <c r="BJ10" s="73" t="str">
        <f>IFERROR(VLOOKUP('Puntuación Proyectos'!BJ16,pick_cost,2,FALSE)*$D10,"")</f>
        <v/>
      </c>
      <c r="BK10" s="73" t="str">
        <f>IFERROR(VLOOKUP('Puntuación Proyectos'!BK16,pick_cost,2,FALSE)*$D10,"")</f>
        <v/>
      </c>
      <c r="BL10" s="73" t="str">
        <f>IFERROR(VLOOKUP('Puntuación Proyectos'!BL16,pick_cost,2,FALSE)*$D10,"")</f>
        <v/>
      </c>
      <c r="BM10" s="73" t="str">
        <f>IFERROR(VLOOKUP('Puntuación Proyectos'!BM16,pick_cost,2,FALSE)*$D10,"")</f>
        <v/>
      </c>
      <c r="BN10" s="73" t="str">
        <f>IFERROR(VLOOKUP('Puntuación Proyectos'!BN16,pick_cost,2,FALSE)*$D10,"")</f>
        <v/>
      </c>
      <c r="BO10" s="73" t="str">
        <f>IFERROR(VLOOKUP('Puntuación Proyectos'!BO16,pick_cost,2,FALSE)*$D10,"")</f>
        <v/>
      </c>
      <c r="BP10" s="73" t="str">
        <f>IFERROR(VLOOKUP('Puntuación Proyectos'!BP16,pick_cost,2,FALSE)*$D10,"")</f>
        <v/>
      </c>
      <c r="BQ10" s="73" t="str">
        <f>IFERROR(VLOOKUP('Puntuación Proyectos'!BQ16,pick_cost,2,FALSE)*$D10,"")</f>
        <v/>
      </c>
      <c r="BR10" s="73" t="str">
        <f>IFERROR(VLOOKUP('Puntuación Proyectos'!BR16,pick_cost,2,FALSE)*$D10,"")</f>
        <v/>
      </c>
      <c r="BS10" s="73" t="str">
        <f>IFERROR(VLOOKUP('Puntuación Proyectos'!BS16,pick_cost,2,FALSE)*$D10,"")</f>
        <v/>
      </c>
      <c r="BT10" s="73" t="str">
        <f>IFERROR(VLOOKUP('Puntuación Proyectos'!BT16,pick_cost,2,FALSE)*$D10,"")</f>
        <v/>
      </c>
      <c r="BU10" s="73" t="str">
        <f>IFERROR(VLOOKUP('Puntuación Proyectos'!BU16,pick_cost,2,FALSE)*$D10,"")</f>
        <v/>
      </c>
      <c r="BV10" s="73" t="str">
        <f>IFERROR(VLOOKUP('Puntuación Proyectos'!BV16,pick_cost,2,FALSE)*$D10,"")</f>
        <v/>
      </c>
      <c r="BW10" s="73" t="str">
        <f>IFERROR(VLOOKUP('Puntuación Proyectos'!BW16,pick_cost,2,FALSE)*$D10,"")</f>
        <v/>
      </c>
      <c r="BX10" s="73" t="str">
        <f>IFERROR(VLOOKUP('Puntuación Proyectos'!BX16,pick_cost,2,FALSE)*$D10,"")</f>
        <v/>
      </c>
      <c r="BY10" s="73" t="str">
        <f>IFERROR(VLOOKUP('Puntuación Proyectos'!BY16,pick_cost,2,FALSE)*$D10,"")</f>
        <v/>
      </c>
      <c r="BZ10" s="73" t="str">
        <f>IFERROR(VLOOKUP('Puntuación Proyectos'!BZ16,pick_cost,2,FALSE)*$D10,"")</f>
        <v/>
      </c>
      <c r="CA10" s="73" t="str">
        <f>IFERROR(VLOOKUP('Puntuación Proyectos'!CA16,pick_cost,2,FALSE)*$D10,"")</f>
        <v/>
      </c>
      <c r="CB10" s="73" t="str">
        <f>IFERROR(VLOOKUP('Puntuación Proyectos'!CB16,pick_cost,2,FALSE)*$D10,"")</f>
        <v/>
      </c>
      <c r="CC10" s="73" t="str">
        <f>IFERROR(VLOOKUP('Puntuación Proyectos'!CC16,pick_cost,2,FALSE)*$D10,"")</f>
        <v/>
      </c>
      <c r="CD10" s="73" t="str">
        <f>IFERROR(VLOOKUP('Puntuación Proyectos'!CD16,pick_cost,2,FALSE)*$D10,"")</f>
        <v/>
      </c>
      <c r="CE10" s="73" t="str">
        <f>IFERROR(VLOOKUP('Puntuación Proyectos'!CE16,pick_cost,2,FALSE)*$D10,"")</f>
        <v/>
      </c>
      <c r="CF10" s="73" t="str">
        <f>IFERROR(VLOOKUP('Puntuación Proyectos'!CF16,pick_cost,2,FALSE)*$D10,"")</f>
        <v/>
      </c>
      <c r="CG10" s="73" t="str">
        <f>IFERROR(VLOOKUP('Puntuación Proyectos'!CG16,pick_cost,2,FALSE)*$D10,"")</f>
        <v/>
      </c>
      <c r="CH10" s="73" t="str">
        <f>IFERROR(VLOOKUP('Puntuación Proyectos'!CH16,pick_cost,2,FALSE)*$D10,"")</f>
        <v/>
      </c>
      <c r="CI10" s="73" t="str">
        <f>IFERROR(VLOOKUP('Puntuación Proyectos'!CI16,pick_cost,2,FALSE)*$D10,"")</f>
        <v/>
      </c>
      <c r="CJ10" s="73" t="str">
        <f>IFERROR(VLOOKUP('Puntuación Proyectos'!CJ16,pick_cost,2,FALSE)*$D10,"")</f>
        <v/>
      </c>
      <c r="CK10" s="73" t="str">
        <f>IFERROR(VLOOKUP('Puntuación Proyectos'!CK16,pick_cost,2,FALSE)*$D10,"")</f>
        <v/>
      </c>
      <c r="CL10" s="73" t="str">
        <f>IFERROR(VLOOKUP('Puntuación Proyectos'!CL16,pick_cost,2,FALSE)*$D10,"")</f>
        <v/>
      </c>
      <c r="CM10" s="73" t="str">
        <f>IFERROR(VLOOKUP('Puntuación Proyectos'!CM16,pick_cost,2,FALSE)*$D10,"")</f>
        <v/>
      </c>
      <c r="CN10" s="73" t="str">
        <f>IFERROR(VLOOKUP('Puntuación Proyectos'!CN16,pick_cost,2,FALSE)*$D10,"")</f>
        <v/>
      </c>
      <c r="CO10" s="73" t="str">
        <f>IFERROR(VLOOKUP('Puntuación Proyectos'!CO16,pick_cost,2,FALSE)*$D10,"")</f>
        <v/>
      </c>
      <c r="CP10" s="73" t="str">
        <f>IFERROR(VLOOKUP('Puntuación Proyectos'!CP16,pick_cost,2,FALSE)*$D10,"")</f>
        <v/>
      </c>
      <c r="CQ10" s="73" t="str">
        <f>IFERROR(VLOOKUP('Puntuación Proyectos'!CQ16,pick_cost,2,FALSE)*$D10,"")</f>
        <v/>
      </c>
      <c r="CR10" s="73" t="str">
        <f>IFERROR(VLOOKUP('Puntuación Proyectos'!CR16,pick_cost,2,FALSE)*$D10,"")</f>
        <v/>
      </c>
      <c r="CS10" s="73" t="str">
        <f>IFERROR(VLOOKUP('Puntuación Proyectos'!CS16,pick_cost,2,FALSE)*$D10,"")</f>
        <v/>
      </c>
      <c r="CT10" s="73" t="str">
        <f>IFERROR(VLOOKUP('Puntuación Proyectos'!CT16,pick_cost,2,FALSE)*$D10,"")</f>
        <v/>
      </c>
      <c r="CU10" s="73" t="str">
        <f>IFERROR(VLOOKUP('Puntuación Proyectos'!CU16,pick_cost,2,FALSE)*$D10,"")</f>
        <v/>
      </c>
      <c r="CV10" s="73" t="str">
        <f>IFERROR(VLOOKUP('Puntuación Proyectos'!CV16,pick_cost,2,FALSE)*$D10,"")</f>
        <v/>
      </c>
      <c r="CW10" s="88" t="str">
        <f>IFERROR(VLOOKUP('Puntuación Proyectos'!CW16,pick_cost,2,FALSE)*$D10,"")</f>
        <v/>
      </c>
      <c r="CX10" s="93"/>
    </row>
    <row r="11" spans="2:102" s="6" customFormat="1" ht="20.100000000000001" hidden="1" customHeight="1" x14ac:dyDescent="0.25">
      <c r="B11" s="12" t="str">
        <f>IF('Puntuación Proyectos'!B17="","",'Puntuación Proyectos'!B17)</f>
        <v/>
      </c>
      <c r="C11" s="13"/>
      <c r="D11" s="73"/>
      <c r="E11" s="73" t="str">
        <f>IFERROR(VLOOKUP('Puntuación Proyectos'!E17,pick_cost,2,FALSE)*$D11,"")</f>
        <v/>
      </c>
      <c r="F11" s="73" t="str">
        <f>IFERROR(VLOOKUP('Puntuación Proyectos'!F17,pick_cost,2,FALSE)*$D11,"")</f>
        <v/>
      </c>
      <c r="G11" s="73" t="str">
        <f>IFERROR(VLOOKUP('Puntuación Proyectos'!G17,pick_cost,2,FALSE)*$D11,"")</f>
        <v/>
      </c>
      <c r="H11" s="73" t="str">
        <f>IFERROR(VLOOKUP('Puntuación Proyectos'!H17,pick_cost,2,FALSE)*$D11,"")</f>
        <v/>
      </c>
      <c r="I11" s="73" t="str">
        <f>IFERROR(VLOOKUP('Puntuación Proyectos'!I17,pick_cost,2,FALSE)*$D11,"")</f>
        <v/>
      </c>
      <c r="J11" s="73" t="str">
        <f>IFERROR(VLOOKUP('Puntuación Proyectos'!J17,pick_cost,2,FALSE)*$D11,"")</f>
        <v/>
      </c>
      <c r="K11" s="73" t="str">
        <f>IFERROR(VLOOKUP('Puntuación Proyectos'!K17,pick_cost,2,FALSE)*$D11,"")</f>
        <v/>
      </c>
      <c r="L11" s="73" t="str">
        <f>IFERROR(VLOOKUP('Puntuación Proyectos'!L17,pick_cost,2,FALSE)*$D11,"")</f>
        <v/>
      </c>
      <c r="M11" s="73" t="str">
        <f>IFERROR(VLOOKUP('Puntuación Proyectos'!M17,pick_cost,2,FALSE)*$D11,"")</f>
        <v/>
      </c>
      <c r="N11" s="73" t="str">
        <f>IFERROR(VLOOKUP('Puntuación Proyectos'!N17,pick_cost,2,FALSE)*$D11,"")</f>
        <v/>
      </c>
      <c r="O11" s="117" t="str">
        <f>IFERROR(VLOOKUP('Puntuación Proyectos'!O17,pick_cost,2,FALSE)*$D11,"")</f>
        <v/>
      </c>
      <c r="P11" s="14" t="str">
        <f>IFERROR(VLOOKUP('Puntuación Proyectos'!P17,pick_cost,2,FALSE)*$D11,"")</f>
        <v/>
      </c>
      <c r="Q11" s="14" t="str">
        <f>IFERROR(VLOOKUP('Puntuación Proyectos'!Q17,pick_cost,2,FALSE)*$D11,"")</f>
        <v/>
      </c>
      <c r="R11" s="14" t="str">
        <f>IFERROR(VLOOKUP('Puntuación Proyectos'!R17,pick_cost,2,FALSE)*$D11,"")</f>
        <v/>
      </c>
      <c r="S11" s="14" t="str">
        <f>IFERROR(VLOOKUP('Puntuación Proyectos'!S17,pick_cost,2,FALSE)*$D11,"")</f>
        <v/>
      </c>
      <c r="T11" s="14" t="str">
        <f>IFERROR(VLOOKUP('Puntuación Proyectos'!T17,pick_cost,2,FALSE)*$D11,"")</f>
        <v/>
      </c>
      <c r="U11" s="73" t="str">
        <f>IFERROR(VLOOKUP('Puntuación Proyectos'!U17,pick_cost,2,FALSE)*$D11,"")</f>
        <v/>
      </c>
      <c r="V11" s="73" t="str">
        <f>IFERROR(VLOOKUP('Puntuación Proyectos'!V17,pick_cost,2,FALSE)*$D11,"")</f>
        <v/>
      </c>
      <c r="W11" s="73" t="str">
        <f>IFERROR(VLOOKUP('Puntuación Proyectos'!W17,pick_cost,2,FALSE)*$D11,"")</f>
        <v/>
      </c>
      <c r="X11" s="73" t="str">
        <f>IFERROR(VLOOKUP('Puntuación Proyectos'!X17,pick_cost,2,FALSE)*$D11,"")</f>
        <v/>
      </c>
      <c r="Y11" s="14" t="str">
        <f>IFERROR(VLOOKUP('Puntuación Proyectos'!Y17,pick_cost,2,FALSE)*$D11,"")</f>
        <v/>
      </c>
      <c r="Z11" s="14" t="str">
        <f>IFERROR(VLOOKUP('Puntuación Proyectos'!Z17,pick_cost,2,FALSE)*$D11,"")</f>
        <v/>
      </c>
      <c r="AA11" s="14" t="str">
        <f>IFERROR(VLOOKUP('Puntuación Proyectos'!AA17,pick_cost,2,FALSE)*$D11,"")</f>
        <v/>
      </c>
      <c r="AB11" s="14" t="str">
        <f>IFERROR(VLOOKUP('Puntuación Proyectos'!AB17,pick_cost,2,FALSE)*$D11,"")</f>
        <v/>
      </c>
      <c r="AC11" s="14" t="str">
        <f>IFERROR(VLOOKUP('Puntuación Proyectos'!AC17,pick_cost,2,FALSE)*$D11,"")</f>
        <v/>
      </c>
      <c r="AD11" s="14" t="str">
        <f>IFERROR(VLOOKUP('Puntuación Proyectos'!AD17,pick_cost,2,FALSE)*$D11,"")</f>
        <v/>
      </c>
      <c r="AE11" s="14" t="str">
        <f>IFERROR(VLOOKUP('Puntuación Proyectos'!AE17,pick_cost,2,FALSE)*$D11,"")</f>
        <v/>
      </c>
      <c r="AF11" s="14" t="str">
        <f>IFERROR(VLOOKUP('Puntuación Proyectos'!AF17,pick_cost,2,FALSE)*$D11,"")</f>
        <v/>
      </c>
      <c r="AG11" s="14" t="str">
        <f>IFERROR(VLOOKUP('Puntuación Proyectos'!AG17,pick_cost,2,FALSE)*$D11,"")</f>
        <v/>
      </c>
      <c r="AH11" s="14" t="str">
        <f>IFERROR(VLOOKUP('Puntuación Proyectos'!AH17,pick_cost,2,FALSE)*$D11,"")</f>
        <v/>
      </c>
      <c r="AI11" s="14" t="str">
        <f>IFERROR(VLOOKUP('Puntuación Proyectos'!AI17,pick_cost,2,FALSE)*$D11,"")</f>
        <v/>
      </c>
      <c r="AJ11" s="14" t="str">
        <f>IFERROR(VLOOKUP('Puntuación Proyectos'!AJ17,pick_cost,2,FALSE)*$D11,"")</f>
        <v/>
      </c>
      <c r="AK11" s="14" t="str">
        <f>IFERROR(VLOOKUP('Puntuación Proyectos'!AK17,pick_cost,2,FALSE)*$D11,"")</f>
        <v/>
      </c>
      <c r="AL11" s="14" t="str">
        <f>IFERROR(VLOOKUP('Puntuación Proyectos'!AL17,pick_cost,2,FALSE)*$D11,"")</f>
        <v/>
      </c>
      <c r="AM11" s="14" t="str">
        <f>IFERROR(VLOOKUP('Puntuación Proyectos'!AM17,pick_cost,2,FALSE)*$D11,"")</f>
        <v/>
      </c>
      <c r="AN11" s="14" t="str">
        <f>IFERROR(VLOOKUP('Puntuación Proyectos'!AN17,pick_cost,2,FALSE)*$D11,"")</f>
        <v/>
      </c>
      <c r="AO11" s="14" t="str">
        <f>IFERROR(VLOOKUP('Puntuación Proyectos'!AO17,pick_cost,2,FALSE)*$D11,"")</f>
        <v/>
      </c>
      <c r="AP11" s="14" t="str">
        <f>IFERROR(VLOOKUP('Puntuación Proyectos'!AP17,pick_cost,2,FALSE)*$D11,"")</f>
        <v/>
      </c>
      <c r="AQ11" s="14" t="str">
        <f>IFERROR(VLOOKUP('Puntuación Proyectos'!AQ17,pick_cost,2,FALSE)*$D11,"")</f>
        <v/>
      </c>
      <c r="AR11" s="14" t="str">
        <f>IFERROR(VLOOKUP('Puntuación Proyectos'!AR17,pick_cost,2,FALSE)*$D11,"")</f>
        <v/>
      </c>
      <c r="AS11" s="14" t="str">
        <f>IFERROR(VLOOKUP('Puntuación Proyectos'!AS17,pick_cost,2,FALSE)*$D11,"")</f>
        <v/>
      </c>
      <c r="AT11" s="14" t="str">
        <f>IFERROR(VLOOKUP('Puntuación Proyectos'!AT17,pick_cost,2,FALSE)*$D11,"")</f>
        <v/>
      </c>
      <c r="AU11" s="14" t="str">
        <f>IFERROR(VLOOKUP('Puntuación Proyectos'!AU17,pick_cost,2,FALSE)*$D11,"")</f>
        <v/>
      </c>
      <c r="AV11" s="14" t="str">
        <f>IFERROR(VLOOKUP('Puntuación Proyectos'!AV17,pick_cost,2,FALSE)*$D11,"")</f>
        <v/>
      </c>
      <c r="AW11" s="14" t="str">
        <f>IFERROR(VLOOKUP('Puntuación Proyectos'!AW17,pick_cost,2,FALSE)*$D11,"")</f>
        <v/>
      </c>
      <c r="AX11" s="14" t="str">
        <f>IFERROR(VLOOKUP('Puntuación Proyectos'!AX17,pick_cost,2,FALSE)*$D11,"")</f>
        <v/>
      </c>
      <c r="AY11" s="14" t="str">
        <f>IFERROR(VLOOKUP('Puntuación Proyectos'!AY17,pick_cost,2,FALSE)*$D11,"")</f>
        <v/>
      </c>
      <c r="AZ11" s="14" t="str">
        <f>IFERROR(VLOOKUP('Puntuación Proyectos'!AZ17,pick_cost,2,FALSE)*$D11,"")</f>
        <v/>
      </c>
      <c r="BA11" s="14" t="str">
        <f>IFERROR(VLOOKUP('Puntuación Proyectos'!BA17,pick_cost,2,FALSE)*$D11,"")</f>
        <v/>
      </c>
      <c r="BB11" s="14" t="str">
        <f>IFERROR(VLOOKUP('Puntuación Proyectos'!BB17,pick_cost,2,FALSE)*$D11,"")</f>
        <v/>
      </c>
      <c r="BC11" s="14" t="str">
        <f>IFERROR(VLOOKUP('Puntuación Proyectos'!BC17,pick_cost,2,FALSE)*$D11,"")</f>
        <v/>
      </c>
      <c r="BD11" s="14" t="str">
        <f>IFERROR(VLOOKUP('Puntuación Proyectos'!BD17,pick_cost,2,FALSE)*$D11,"")</f>
        <v/>
      </c>
      <c r="BE11" s="14" t="str">
        <f>IFERROR(VLOOKUP('Puntuación Proyectos'!BE17,pick_cost,2,FALSE)*$D11,"")</f>
        <v/>
      </c>
      <c r="BF11" s="14" t="str">
        <f>IFERROR(VLOOKUP('Puntuación Proyectos'!BF17,pick_cost,2,FALSE)*$D11,"")</f>
        <v/>
      </c>
      <c r="BG11" s="14" t="str">
        <f>IFERROR(VLOOKUP('Puntuación Proyectos'!BG17,pick_cost,2,FALSE)*$D11,"")</f>
        <v/>
      </c>
      <c r="BH11" s="14" t="str">
        <f>IFERROR(VLOOKUP('Puntuación Proyectos'!BH17,pick_cost,2,FALSE)*$D11,"")</f>
        <v/>
      </c>
      <c r="BI11" s="14" t="str">
        <f>IFERROR(VLOOKUP('Puntuación Proyectos'!BI17,pick_cost,2,FALSE)*$D11,"")</f>
        <v/>
      </c>
      <c r="BJ11" s="14" t="str">
        <f>IFERROR(VLOOKUP('Puntuación Proyectos'!BJ17,pick_cost,2,FALSE)*$D11,"")</f>
        <v/>
      </c>
      <c r="BK11" s="14" t="str">
        <f>IFERROR(VLOOKUP('Puntuación Proyectos'!BK17,pick_cost,2,FALSE)*$D11,"")</f>
        <v/>
      </c>
      <c r="BL11" s="14" t="str">
        <f>IFERROR(VLOOKUP('Puntuación Proyectos'!BL17,pick_cost,2,FALSE)*$D11,"")</f>
        <v/>
      </c>
      <c r="BM11" s="14" t="str">
        <f>IFERROR(VLOOKUP('Puntuación Proyectos'!BM17,pick_cost,2,FALSE)*$D11,"")</f>
        <v/>
      </c>
      <c r="BN11" s="14" t="str">
        <f>IFERROR(VLOOKUP('Puntuación Proyectos'!BN17,pick_cost,2,FALSE)*$D11,"")</f>
        <v/>
      </c>
      <c r="BO11" s="14" t="str">
        <f>IFERROR(VLOOKUP('Puntuación Proyectos'!BO17,pick_cost,2,FALSE)*$D11,"")</f>
        <v/>
      </c>
      <c r="BP11" s="14" t="str">
        <f>IFERROR(VLOOKUP('Puntuación Proyectos'!BP17,pick_cost,2,FALSE)*$D11,"")</f>
        <v/>
      </c>
      <c r="BQ11" s="14" t="str">
        <f>IFERROR(VLOOKUP('Puntuación Proyectos'!BQ17,pick_cost,2,FALSE)*$D11,"")</f>
        <v/>
      </c>
      <c r="BR11" s="14" t="str">
        <f>IFERROR(VLOOKUP('Puntuación Proyectos'!BR17,pick_cost,2,FALSE)*$D11,"")</f>
        <v/>
      </c>
      <c r="BS11" s="14" t="str">
        <f>IFERROR(VLOOKUP('Puntuación Proyectos'!BS17,pick_cost,2,FALSE)*$D11,"")</f>
        <v/>
      </c>
      <c r="BT11" s="14" t="str">
        <f>IFERROR(VLOOKUP('Puntuación Proyectos'!BT17,pick_cost,2,FALSE)*$D11,"")</f>
        <v/>
      </c>
      <c r="BU11" s="14" t="str">
        <f>IFERROR(VLOOKUP('Puntuación Proyectos'!BU17,pick_cost,2,FALSE)*$D11,"")</f>
        <v/>
      </c>
      <c r="BV11" s="14" t="str">
        <f>IFERROR(VLOOKUP('Puntuación Proyectos'!BV17,pick_cost,2,FALSE)*$D11,"")</f>
        <v/>
      </c>
      <c r="BW11" s="14" t="str">
        <f>IFERROR(VLOOKUP('Puntuación Proyectos'!BW17,pick_cost,2,FALSE)*$D11,"")</f>
        <v/>
      </c>
      <c r="BX11" s="14" t="str">
        <f>IFERROR(VLOOKUP('Puntuación Proyectos'!BX17,pick_cost,2,FALSE)*$D11,"")</f>
        <v/>
      </c>
      <c r="BY11" s="14" t="str">
        <f>IFERROR(VLOOKUP('Puntuación Proyectos'!BY17,pick_cost,2,FALSE)*$D11,"")</f>
        <v/>
      </c>
      <c r="BZ11" s="14" t="str">
        <f>IFERROR(VLOOKUP('Puntuación Proyectos'!BZ17,pick_cost,2,FALSE)*$D11,"")</f>
        <v/>
      </c>
      <c r="CA11" s="14" t="str">
        <f>IFERROR(VLOOKUP('Puntuación Proyectos'!CA17,pick_cost,2,FALSE)*$D11,"")</f>
        <v/>
      </c>
      <c r="CB11" s="14" t="str">
        <f>IFERROR(VLOOKUP('Puntuación Proyectos'!CB17,pick_cost,2,FALSE)*$D11,"")</f>
        <v/>
      </c>
      <c r="CC11" s="14" t="str">
        <f>IFERROR(VLOOKUP('Puntuación Proyectos'!CC17,pick_cost,2,FALSE)*$D11,"")</f>
        <v/>
      </c>
      <c r="CD11" s="14" t="str">
        <f>IFERROR(VLOOKUP('Puntuación Proyectos'!CD17,pick_cost,2,FALSE)*$D11,"")</f>
        <v/>
      </c>
      <c r="CE11" s="14" t="str">
        <f>IFERROR(VLOOKUP('Puntuación Proyectos'!CE17,pick_cost,2,FALSE)*$D11,"")</f>
        <v/>
      </c>
      <c r="CF11" s="14" t="str">
        <f>IFERROR(VLOOKUP('Puntuación Proyectos'!CF17,pick_cost,2,FALSE)*$D11,"")</f>
        <v/>
      </c>
      <c r="CG11" s="14" t="str">
        <f>IFERROR(VLOOKUP('Puntuación Proyectos'!CG17,pick_cost,2,FALSE)*$D11,"")</f>
        <v/>
      </c>
      <c r="CH11" s="14" t="str">
        <f>IFERROR(VLOOKUP('Puntuación Proyectos'!CH17,pick_cost,2,FALSE)*$D11,"")</f>
        <v/>
      </c>
      <c r="CI11" s="14" t="str">
        <f>IFERROR(VLOOKUP('Puntuación Proyectos'!CI17,pick_cost,2,FALSE)*$D11,"")</f>
        <v/>
      </c>
      <c r="CJ11" s="14" t="str">
        <f>IFERROR(VLOOKUP('Puntuación Proyectos'!CJ17,pick_cost,2,FALSE)*$D11,"")</f>
        <v/>
      </c>
      <c r="CK11" s="14" t="str">
        <f>IFERROR(VLOOKUP('Puntuación Proyectos'!CK17,pick_cost,2,FALSE)*$D11,"")</f>
        <v/>
      </c>
      <c r="CL11" s="14" t="str">
        <f>IFERROR(VLOOKUP('Puntuación Proyectos'!CL17,pick_cost,2,FALSE)*$D11,"")</f>
        <v/>
      </c>
      <c r="CM11" s="14" t="str">
        <f>IFERROR(VLOOKUP('Puntuación Proyectos'!CM17,pick_cost,2,FALSE)*$D11,"")</f>
        <v/>
      </c>
      <c r="CN11" s="14" t="str">
        <f>IFERROR(VLOOKUP('Puntuación Proyectos'!CN17,pick_cost,2,FALSE)*$D11,"")</f>
        <v/>
      </c>
      <c r="CO11" s="14" t="str">
        <f>IFERROR(VLOOKUP('Puntuación Proyectos'!CO17,pick_cost,2,FALSE)*$D11,"")</f>
        <v/>
      </c>
      <c r="CP11" s="14" t="str">
        <f>IFERROR(VLOOKUP('Puntuación Proyectos'!CP17,pick_cost,2,FALSE)*$D11,"")</f>
        <v/>
      </c>
      <c r="CQ11" s="14" t="str">
        <f>IFERROR(VLOOKUP('Puntuación Proyectos'!CQ17,pick_cost,2,FALSE)*$D11,"")</f>
        <v/>
      </c>
      <c r="CR11" s="14" t="str">
        <f>IFERROR(VLOOKUP('Puntuación Proyectos'!CR17,pick_cost,2,FALSE)*$D11,"")</f>
        <v/>
      </c>
      <c r="CS11" s="14" t="str">
        <f>IFERROR(VLOOKUP('Puntuación Proyectos'!CS17,pick_cost,2,FALSE)*$D11,"")</f>
        <v/>
      </c>
      <c r="CT11" s="14" t="str">
        <f>IFERROR(VLOOKUP('Puntuación Proyectos'!CT17,pick_cost,2,FALSE)*$D11,"")</f>
        <v/>
      </c>
      <c r="CU11" s="14" t="str">
        <f>IFERROR(VLOOKUP('Puntuación Proyectos'!CU17,pick_cost,2,FALSE)*$D11,"")</f>
        <v/>
      </c>
      <c r="CV11" s="14" t="str">
        <f>IFERROR(VLOOKUP('Puntuación Proyectos'!CV17,pick_cost,2,FALSE)*$D11,"")</f>
        <v/>
      </c>
      <c r="CW11" s="88" t="str">
        <f>IFERROR(VLOOKUP('Puntuación Proyectos'!CW17,pick_cost,2,FALSE)*$D11,"")</f>
        <v/>
      </c>
      <c r="CX11" s="93"/>
    </row>
    <row r="12" spans="2:102" s="6" customFormat="1" ht="20.100000000000001" customHeight="1" x14ac:dyDescent="0.25">
      <c r="B12" s="137" t="str">
        <f>IF('Puntuación Proyectos'!B23="","",'Puntuación Proyectos'!B23)</f>
        <v>Beneficio</v>
      </c>
      <c r="C12" s="122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119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90"/>
      <c r="CX12" s="93"/>
    </row>
    <row r="13" spans="2:102" s="6" customFormat="1" ht="20.100000000000001" customHeight="1" x14ac:dyDescent="0.25">
      <c r="B13" s="12" t="str">
        <f>IF('Puntuación Proyectos'!B24="","",'Puntuación Proyectos'!B24)</f>
        <v>Grado en el que cumple con las expectativas y necesidades de los clientes.</v>
      </c>
      <c r="C13" s="13">
        <f>'Puntuación Proyectos'!C24</f>
        <v>0</v>
      </c>
      <c r="D13" s="73">
        <f>'Puntuación Proyectos'!D24</f>
        <v>3</v>
      </c>
      <c r="E13" s="108">
        <f>IFERROR(VLOOKUP('Puntuación Proyectos'!E24,pick_benefits,2,FALSE)*$D13,"")</f>
        <v>4.5</v>
      </c>
      <c r="F13" s="108">
        <f>IFERROR(VLOOKUP('Puntuación Proyectos'!F24,pick_benefits,2,FALSE)*$D13,"")</f>
        <v>4.5</v>
      </c>
      <c r="G13" s="108">
        <f>IFERROR(VLOOKUP('Puntuación Proyectos'!G24,pick_benefits,2,FALSE)*$D13,"")</f>
        <v>4.5</v>
      </c>
      <c r="H13" s="108">
        <f>IFERROR(VLOOKUP('Puntuación Proyectos'!H24,pick_benefits,2,FALSE)*$D13,"")</f>
        <v>0</v>
      </c>
      <c r="I13" s="108">
        <f>IFERROR(VLOOKUP('Puntuación Proyectos'!I24,pick_benefits,2,FALSE)*$D13,"")</f>
        <v>4.5</v>
      </c>
      <c r="J13" s="108">
        <f>IFERROR(VLOOKUP('Puntuación Proyectos'!J24,pick_benefits,2,FALSE)*$D13,"")</f>
        <v>4.5</v>
      </c>
      <c r="K13" s="108">
        <f>IFERROR(VLOOKUP('Puntuación Proyectos'!K24,pick_benefits,2,FALSE)*$D13,"")</f>
        <v>0</v>
      </c>
      <c r="L13" s="108">
        <f>IFERROR(VLOOKUP('Puntuación Proyectos'!L24,pick_benefits,2,FALSE)*$D13,"")</f>
        <v>0</v>
      </c>
      <c r="M13" s="108">
        <f>IFERROR(VLOOKUP('Puntuación Proyectos'!M24,pick_benefits,2,FALSE)*$D13,"")</f>
        <v>4.5</v>
      </c>
      <c r="N13" s="108">
        <f>IFERROR(VLOOKUP('Puntuación Proyectos'!N24,pick_benefits,2,FALSE)*$D13,"")</f>
        <v>4.5</v>
      </c>
      <c r="O13" s="117" t="str">
        <f>IFERROR(VLOOKUP('Puntuación Proyectos'!O24,pick_benefits,2,FALSE)*$D13,"")</f>
        <v/>
      </c>
      <c r="P13" s="14" t="str">
        <f>IFERROR(VLOOKUP('Puntuación Proyectos'!P24,pick_benefits,2,FALSE)*$D13,"")</f>
        <v/>
      </c>
      <c r="Q13" s="14" t="str">
        <f>IFERROR(VLOOKUP('Puntuación Proyectos'!Q24,pick_benefits,2,FALSE)*$D13,"")</f>
        <v/>
      </c>
      <c r="R13" s="14" t="str">
        <f>IFERROR(VLOOKUP('Puntuación Proyectos'!R24,pick_benefits,2,FALSE)*$D13,"")</f>
        <v/>
      </c>
      <c r="S13" s="14" t="str">
        <f>IFERROR(VLOOKUP('Puntuación Proyectos'!S24,pick_benefits,2,FALSE)*$D13,"")</f>
        <v/>
      </c>
      <c r="T13" s="14" t="str">
        <f>IFERROR(VLOOKUP('Puntuación Proyectos'!T24,pick_benefits,2,FALSE)*$D13,"")</f>
        <v/>
      </c>
      <c r="U13" s="73" t="str">
        <f>IFERROR(VLOOKUP('Puntuación Proyectos'!U24,pick_benefits,2,FALSE)*$D13,"")</f>
        <v/>
      </c>
      <c r="V13" s="73" t="str">
        <f>IFERROR(VLOOKUP('Puntuación Proyectos'!V24,pick_benefits,2,FALSE)*$D13,"")</f>
        <v/>
      </c>
      <c r="W13" s="73" t="str">
        <f>IFERROR(VLOOKUP('Puntuación Proyectos'!W24,pick_benefits,2,FALSE)*$D13,"")</f>
        <v/>
      </c>
      <c r="X13" s="73" t="str">
        <f>IFERROR(VLOOKUP('Puntuación Proyectos'!X24,pick_benefits,2,FALSE)*$D13,"")</f>
        <v/>
      </c>
      <c r="Y13" s="14" t="str">
        <f>IFERROR(VLOOKUP('Puntuación Proyectos'!Y24,pick_benefits,2,FALSE)*$D13,"")</f>
        <v/>
      </c>
      <c r="Z13" s="14" t="str">
        <f>IFERROR(VLOOKUP('Puntuación Proyectos'!Z24,pick_benefits,2,FALSE)*$D13,"")</f>
        <v/>
      </c>
      <c r="AA13" s="14" t="str">
        <f>IFERROR(VLOOKUP('Puntuación Proyectos'!AA24,pick_benefits,2,FALSE)*$D13,"")</f>
        <v/>
      </c>
      <c r="AB13" s="14" t="str">
        <f>IFERROR(VLOOKUP('Puntuación Proyectos'!AB24,pick_benefits,2,FALSE)*$D13,"")</f>
        <v/>
      </c>
      <c r="AC13" s="14" t="str">
        <f>IFERROR(VLOOKUP('Puntuación Proyectos'!AC24,pick_benefits,2,FALSE)*$D13,"")</f>
        <v/>
      </c>
      <c r="AD13" s="14" t="str">
        <f>IFERROR(VLOOKUP('Puntuación Proyectos'!AD24,pick_benefits,2,FALSE)*$D13,"")</f>
        <v/>
      </c>
      <c r="AE13" s="14" t="str">
        <f>IFERROR(VLOOKUP('Puntuación Proyectos'!AE24,pick_benefits,2,FALSE)*$D13,"")</f>
        <v/>
      </c>
      <c r="AF13" s="14" t="str">
        <f>IFERROR(VLOOKUP('Puntuación Proyectos'!AF24,pick_benefits,2,FALSE)*$D13,"")</f>
        <v/>
      </c>
      <c r="AG13" s="14" t="str">
        <f>IFERROR(VLOOKUP('Puntuación Proyectos'!AG24,pick_benefits,2,FALSE)*$D13,"")</f>
        <v/>
      </c>
      <c r="AH13" s="14" t="str">
        <f>IFERROR(VLOOKUP('Puntuación Proyectos'!AH24,pick_benefits,2,FALSE)*$D13,"")</f>
        <v/>
      </c>
      <c r="AI13" s="14" t="str">
        <f>IFERROR(VLOOKUP('Puntuación Proyectos'!AI24,pick_benefits,2,FALSE)*$D13,"")</f>
        <v/>
      </c>
      <c r="AJ13" s="14" t="str">
        <f>IFERROR(VLOOKUP('Puntuación Proyectos'!AJ24,pick_benefits,2,FALSE)*$D13,"")</f>
        <v/>
      </c>
      <c r="AK13" s="14" t="str">
        <f>IFERROR(VLOOKUP('Puntuación Proyectos'!AK24,pick_benefits,2,FALSE)*$D13,"")</f>
        <v/>
      </c>
      <c r="AL13" s="14" t="str">
        <f>IFERROR(VLOOKUP('Puntuación Proyectos'!AL24,pick_benefits,2,FALSE)*$D13,"")</f>
        <v/>
      </c>
      <c r="AM13" s="14" t="str">
        <f>IFERROR(VLOOKUP('Puntuación Proyectos'!AM24,pick_benefits,2,FALSE)*$D13,"")</f>
        <v/>
      </c>
      <c r="AN13" s="14" t="str">
        <f>IFERROR(VLOOKUP('Puntuación Proyectos'!AN24,pick_benefits,2,FALSE)*$D13,"")</f>
        <v/>
      </c>
      <c r="AO13" s="14" t="str">
        <f>IFERROR(VLOOKUP('Puntuación Proyectos'!AO24,pick_benefits,2,FALSE)*$D13,"")</f>
        <v/>
      </c>
      <c r="AP13" s="14" t="str">
        <f>IFERROR(VLOOKUP('Puntuación Proyectos'!AP24,pick_benefits,2,FALSE)*$D13,"")</f>
        <v/>
      </c>
      <c r="AQ13" s="14" t="str">
        <f>IFERROR(VLOOKUP('Puntuación Proyectos'!AQ24,pick_benefits,2,FALSE)*$D13,"")</f>
        <v/>
      </c>
      <c r="AR13" s="14" t="str">
        <f>IFERROR(VLOOKUP('Puntuación Proyectos'!AR24,pick_benefits,2,FALSE)*$D13,"")</f>
        <v/>
      </c>
      <c r="AS13" s="14" t="str">
        <f>IFERROR(VLOOKUP('Puntuación Proyectos'!AS24,pick_benefits,2,FALSE)*$D13,"")</f>
        <v/>
      </c>
      <c r="AT13" s="14" t="str">
        <f>IFERROR(VLOOKUP('Puntuación Proyectos'!AT24,pick_benefits,2,FALSE)*$D13,"")</f>
        <v/>
      </c>
      <c r="AU13" s="14" t="str">
        <f>IFERROR(VLOOKUP('Puntuación Proyectos'!AU24,pick_benefits,2,FALSE)*$D13,"")</f>
        <v/>
      </c>
      <c r="AV13" s="14" t="str">
        <f>IFERROR(VLOOKUP('Puntuación Proyectos'!AV24,pick_benefits,2,FALSE)*$D13,"")</f>
        <v/>
      </c>
      <c r="AW13" s="14" t="str">
        <f>IFERROR(VLOOKUP('Puntuación Proyectos'!AW24,pick_benefits,2,FALSE)*$D13,"")</f>
        <v/>
      </c>
      <c r="AX13" s="14" t="str">
        <f>IFERROR(VLOOKUP('Puntuación Proyectos'!AX24,pick_benefits,2,FALSE)*$D13,"")</f>
        <v/>
      </c>
      <c r="AY13" s="14" t="str">
        <f>IFERROR(VLOOKUP('Puntuación Proyectos'!AY24,pick_benefits,2,FALSE)*$D13,"")</f>
        <v/>
      </c>
      <c r="AZ13" s="14" t="str">
        <f>IFERROR(VLOOKUP('Puntuación Proyectos'!AZ24,pick_benefits,2,FALSE)*$D13,"")</f>
        <v/>
      </c>
      <c r="BA13" s="14" t="str">
        <f>IFERROR(VLOOKUP('Puntuación Proyectos'!BA24,pick_benefits,2,FALSE)*$D13,"")</f>
        <v/>
      </c>
      <c r="BB13" s="14" t="str">
        <f>IFERROR(VLOOKUP('Puntuación Proyectos'!BB24,pick_benefits,2,FALSE)*$D13,"")</f>
        <v/>
      </c>
      <c r="BC13" s="14" t="str">
        <f>IFERROR(VLOOKUP('Puntuación Proyectos'!BC24,pick_benefits,2,FALSE)*$D13,"")</f>
        <v/>
      </c>
      <c r="BD13" s="14" t="str">
        <f>IFERROR(VLOOKUP('Puntuación Proyectos'!BD24,pick_benefits,2,FALSE)*$D13,"")</f>
        <v/>
      </c>
      <c r="BE13" s="14" t="str">
        <f>IFERROR(VLOOKUP('Puntuación Proyectos'!BE24,pick_benefits,2,FALSE)*$D13,"")</f>
        <v/>
      </c>
      <c r="BF13" s="14" t="str">
        <f>IFERROR(VLOOKUP('Puntuación Proyectos'!BF24,pick_benefits,2,FALSE)*$D13,"")</f>
        <v/>
      </c>
      <c r="BG13" s="14" t="str">
        <f>IFERROR(VLOOKUP('Puntuación Proyectos'!BG24,pick_benefits,2,FALSE)*$D13,"")</f>
        <v/>
      </c>
      <c r="BH13" s="14" t="str">
        <f>IFERROR(VLOOKUP('Puntuación Proyectos'!BH24,pick_benefits,2,FALSE)*$D13,"")</f>
        <v/>
      </c>
      <c r="BI13" s="14" t="str">
        <f>IFERROR(VLOOKUP('Puntuación Proyectos'!BI24,pick_benefits,2,FALSE)*$D13,"")</f>
        <v/>
      </c>
      <c r="BJ13" s="14" t="str">
        <f>IFERROR(VLOOKUP('Puntuación Proyectos'!BJ24,pick_benefits,2,FALSE)*$D13,"")</f>
        <v/>
      </c>
      <c r="BK13" s="14" t="str">
        <f>IFERROR(VLOOKUP('Puntuación Proyectos'!BK24,pick_benefits,2,FALSE)*$D13,"")</f>
        <v/>
      </c>
      <c r="BL13" s="14" t="str">
        <f>IFERROR(VLOOKUP('Puntuación Proyectos'!BL24,pick_benefits,2,FALSE)*$D13,"")</f>
        <v/>
      </c>
      <c r="BM13" s="14" t="str">
        <f>IFERROR(VLOOKUP('Puntuación Proyectos'!BM24,pick_benefits,2,FALSE)*$D13,"")</f>
        <v/>
      </c>
      <c r="BN13" s="14" t="str">
        <f>IFERROR(VLOOKUP('Puntuación Proyectos'!BN24,pick_benefits,2,FALSE)*$D13,"")</f>
        <v/>
      </c>
      <c r="BO13" s="14" t="str">
        <f>IFERROR(VLOOKUP('Puntuación Proyectos'!BO24,pick_benefits,2,FALSE)*$D13,"")</f>
        <v/>
      </c>
      <c r="BP13" s="14" t="str">
        <f>IFERROR(VLOOKUP('Puntuación Proyectos'!BP24,pick_benefits,2,FALSE)*$D13,"")</f>
        <v/>
      </c>
      <c r="BQ13" s="14" t="str">
        <f>IFERROR(VLOOKUP('Puntuación Proyectos'!BQ24,pick_benefits,2,FALSE)*$D13,"")</f>
        <v/>
      </c>
      <c r="BR13" s="14" t="str">
        <f>IFERROR(VLOOKUP('Puntuación Proyectos'!BR24,pick_benefits,2,FALSE)*$D13,"")</f>
        <v/>
      </c>
      <c r="BS13" s="14" t="str">
        <f>IFERROR(VLOOKUP('Puntuación Proyectos'!BS24,pick_benefits,2,FALSE)*$D13,"")</f>
        <v/>
      </c>
      <c r="BT13" s="14" t="str">
        <f>IFERROR(VLOOKUP('Puntuación Proyectos'!BT24,pick_benefits,2,FALSE)*$D13,"")</f>
        <v/>
      </c>
      <c r="BU13" s="14" t="str">
        <f>IFERROR(VLOOKUP('Puntuación Proyectos'!BU24,pick_benefits,2,FALSE)*$D13,"")</f>
        <v/>
      </c>
      <c r="BV13" s="14" t="str">
        <f>IFERROR(VLOOKUP('Puntuación Proyectos'!BV24,pick_benefits,2,FALSE)*$D13,"")</f>
        <v/>
      </c>
      <c r="BW13" s="14" t="str">
        <f>IFERROR(VLOOKUP('Puntuación Proyectos'!BW24,pick_benefits,2,FALSE)*$D13,"")</f>
        <v/>
      </c>
      <c r="BX13" s="14" t="str">
        <f>IFERROR(VLOOKUP('Puntuación Proyectos'!BX24,pick_benefits,2,FALSE)*$D13,"")</f>
        <v/>
      </c>
      <c r="BY13" s="14" t="str">
        <f>IFERROR(VLOOKUP('Puntuación Proyectos'!BY24,pick_benefits,2,FALSE)*$D13,"")</f>
        <v/>
      </c>
      <c r="BZ13" s="14" t="str">
        <f>IFERROR(VLOOKUP('Puntuación Proyectos'!BZ24,pick_benefits,2,FALSE)*$D13,"")</f>
        <v/>
      </c>
      <c r="CA13" s="14" t="str">
        <f>IFERROR(VLOOKUP('Puntuación Proyectos'!CA24,pick_benefits,2,FALSE)*$D13,"")</f>
        <v/>
      </c>
      <c r="CB13" s="14" t="str">
        <f>IFERROR(VLOOKUP('Puntuación Proyectos'!CB24,pick_benefits,2,FALSE)*$D13,"")</f>
        <v/>
      </c>
      <c r="CC13" s="14" t="str">
        <f>IFERROR(VLOOKUP('Puntuación Proyectos'!CC24,pick_benefits,2,FALSE)*$D13,"")</f>
        <v/>
      </c>
      <c r="CD13" s="14" t="str">
        <f>IFERROR(VLOOKUP('Puntuación Proyectos'!CD24,pick_benefits,2,FALSE)*$D13,"")</f>
        <v/>
      </c>
      <c r="CE13" s="14" t="str">
        <f>IFERROR(VLOOKUP('Puntuación Proyectos'!CE24,pick_benefits,2,FALSE)*$D13,"")</f>
        <v/>
      </c>
      <c r="CF13" s="14" t="str">
        <f>IFERROR(VLOOKUP('Puntuación Proyectos'!CF24,pick_benefits,2,FALSE)*$D13,"")</f>
        <v/>
      </c>
      <c r="CG13" s="14" t="str">
        <f>IFERROR(VLOOKUP('Puntuación Proyectos'!CG24,pick_benefits,2,FALSE)*$D13,"")</f>
        <v/>
      </c>
      <c r="CH13" s="14" t="str">
        <f>IFERROR(VLOOKUP('Puntuación Proyectos'!CH24,pick_benefits,2,FALSE)*$D13,"")</f>
        <v/>
      </c>
      <c r="CI13" s="14" t="str">
        <f>IFERROR(VLOOKUP('Puntuación Proyectos'!CI24,pick_benefits,2,FALSE)*$D13,"")</f>
        <v/>
      </c>
      <c r="CJ13" s="14" t="str">
        <f>IFERROR(VLOOKUP('Puntuación Proyectos'!CJ24,pick_benefits,2,FALSE)*$D13,"")</f>
        <v/>
      </c>
      <c r="CK13" s="14" t="str">
        <f>IFERROR(VLOOKUP('Puntuación Proyectos'!CK24,pick_benefits,2,FALSE)*$D13,"")</f>
        <v/>
      </c>
      <c r="CL13" s="14" t="str">
        <f>IFERROR(VLOOKUP('Puntuación Proyectos'!CL24,pick_benefits,2,FALSE)*$D13,"")</f>
        <v/>
      </c>
      <c r="CM13" s="14" t="str">
        <f>IFERROR(VLOOKUP('Puntuación Proyectos'!CM24,pick_benefits,2,FALSE)*$D13,"")</f>
        <v/>
      </c>
      <c r="CN13" s="14" t="str">
        <f>IFERROR(VLOOKUP('Puntuación Proyectos'!CN24,pick_benefits,2,FALSE)*$D13,"")</f>
        <v/>
      </c>
      <c r="CO13" s="14" t="str">
        <f>IFERROR(VLOOKUP('Puntuación Proyectos'!CO24,pick_benefits,2,FALSE)*$D13,"")</f>
        <v/>
      </c>
      <c r="CP13" s="14" t="str">
        <f>IFERROR(VLOOKUP('Puntuación Proyectos'!CP24,pick_benefits,2,FALSE)*$D13,"")</f>
        <v/>
      </c>
      <c r="CQ13" s="14" t="str">
        <f>IFERROR(VLOOKUP('Puntuación Proyectos'!CQ24,pick_benefits,2,FALSE)*$D13,"")</f>
        <v/>
      </c>
      <c r="CR13" s="14" t="str">
        <f>IFERROR(VLOOKUP('Puntuación Proyectos'!CR24,pick_benefits,2,FALSE)*$D13,"")</f>
        <v/>
      </c>
      <c r="CS13" s="14" t="str">
        <f>IFERROR(VLOOKUP('Puntuación Proyectos'!CS24,pick_benefits,2,FALSE)*$D13,"")</f>
        <v/>
      </c>
      <c r="CT13" s="14" t="str">
        <f>IFERROR(VLOOKUP('Puntuación Proyectos'!CT24,pick_benefits,2,FALSE)*$D13,"")</f>
        <v/>
      </c>
      <c r="CU13" s="14" t="str">
        <f>IFERROR(VLOOKUP('Puntuación Proyectos'!CU24,pick_benefits,2,FALSE)*$D13,"")</f>
        <v/>
      </c>
      <c r="CV13" s="14" t="str">
        <f>IFERROR(VLOOKUP('Puntuación Proyectos'!CV24,pick_benefits,2,FALSE)*$D13,"")</f>
        <v/>
      </c>
      <c r="CW13" s="88" t="str">
        <f>IFERROR(VLOOKUP('Puntuación Proyectos'!CW24,pick_benefits,2,FALSE)*$D13,"")</f>
        <v/>
      </c>
      <c r="CX13" s="93"/>
    </row>
    <row r="14" spans="2:102" s="6" customFormat="1" ht="20.100000000000001" customHeight="1" x14ac:dyDescent="0.25">
      <c r="B14" s="12" t="str">
        <f>IF('Puntuación Proyectos'!B25="","",'Puntuación Proyectos'!B25)</f>
        <v>Grado en el que mejora la productividad organizacional</v>
      </c>
      <c r="C14" s="13">
        <f>'Puntuación Proyectos'!C25</f>
        <v>0</v>
      </c>
      <c r="D14" s="73">
        <f>'Puntuación Proyectos'!D25</f>
        <v>3</v>
      </c>
      <c r="E14" s="108">
        <f>IFERROR(VLOOKUP('Puntuación Proyectos'!E25,pick_benefits,2,FALSE)*$D14,"")</f>
        <v>4.5</v>
      </c>
      <c r="F14" s="108">
        <f>IFERROR(VLOOKUP('Puntuación Proyectos'!F25,pick_benefits,2,FALSE)*$D14,"")</f>
        <v>4.5</v>
      </c>
      <c r="G14" s="108">
        <f>IFERROR(VLOOKUP('Puntuación Proyectos'!G25,pick_benefits,2,FALSE)*$D14,"")</f>
        <v>4.5</v>
      </c>
      <c r="H14" s="108">
        <f>IFERROR(VLOOKUP('Puntuación Proyectos'!H25,pick_benefits,2,FALSE)*$D14,"")</f>
        <v>4.5</v>
      </c>
      <c r="I14" s="108">
        <f>IFERROR(VLOOKUP('Puntuación Proyectos'!I25,pick_benefits,2,FALSE)*$D14,"")</f>
        <v>0</v>
      </c>
      <c r="J14" s="108">
        <f>IFERROR(VLOOKUP('Puntuación Proyectos'!J25,pick_benefits,2,FALSE)*$D14,"")</f>
        <v>4.5</v>
      </c>
      <c r="K14" s="108">
        <f>IFERROR(VLOOKUP('Puntuación Proyectos'!K25,pick_benefits,2,FALSE)*$D14,"")</f>
        <v>4.5</v>
      </c>
      <c r="L14" s="108">
        <f>IFERROR(VLOOKUP('Puntuación Proyectos'!L25,pick_benefits,2,FALSE)*$D14,"")</f>
        <v>-4.5</v>
      </c>
      <c r="M14" s="108">
        <f>IFERROR(VLOOKUP('Puntuación Proyectos'!M25,pick_benefits,2,FALSE)*$D14,"")</f>
        <v>0</v>
      </c>
      <c r="N14" s="108">
        <f>IFERROR(VLOOKUP('Puntuación Proyectos'!N25,pick_benefits,2,FALSE)*$D14,"")</f>
        <v>0</v>
      </c>
      <c r="O14" s="117" t="str">
        <f>IFERROR(VLOOKUP('Puntuación Proyectos'!O25,pick_benefits,2,FALSE)*$D14,"")</f>
        <v/>
      </c>
      <c r="P14" s="14" t="str">
        <f>IFERROR(VLOOKUP('Puntuación Proyectos'!P25,pick_benefits,2,FALSE)*$D14,"")</f>
        <v/>
      </c>
      <c r="Q14" s="14" t="str">
        <f>IFERROR(VLOOKUP('Puntuación Proyectos'!Q25,pick_benefits,2,FALSE)*$D14,"")</f>
        <v/>
      </c>
      <c r="R14" s="14" t="str">
        <f>IFERROR(VLOOKUP('Puntuación Proyectos'!R25,pick_benefits,2,FALSE)*$D14,"")</f>
        <v/>
      </c>
      <c r="S14" s="14" t="str">
        <f>IFERROR(VLOOKUP('Puntuación Proyectos'!S25,pick_benefits,2,FALSE)*$D14,"")</f>
        <v/>
      </c>
      <c r="T14" s="14" t="str">
        <f>IFERROR(VLOOKUP('Puntuación Proyectos'!T25,pick_benefits,2,FALSE)*$D14,"")</f>
        <v/>
      </c>
      <c r="U14" s="73" t="str">
        <f>IFERROR(VLOOKUP('Puntuación Proyectos'!U25,pick_benefits,2,FALSE)*$D14,"")</f>
        <v/>
      </c>
      <c r="V14" s="73" t="str">
        <f>IFERROR(VLOOKUP('Puntuación Proyectos'!V25,pick_benefits,2,FALSE)*$D14,"")</f>
        <v/>
      </c>
      <c r="W14" s="73" t="str">
        <f>IFERROR(VLOOKUP('Puntuación Proyectos'!W25,pick_benefits,2,FALSE)*$D14,"")</f>
        <v/>
      </c>
      <c r="X14" s="73" t="str">
        <f>IFERROR(VLOOKUP('Puntuación Proyectos'!X25,pick_benefits,2,FALSE)*$D14,"")</f>
        <v/>
      </c>
      <c r="Y14" s="14" t="str">
        <f>IFERROR(VLOOKUP('Puntuación Proyectos'!Y25,pick_benefits,2,FALSE)*$D14,"")</f>
        <v/>
      </c>
      <c r="Z14" s="14" t="str">
        <f>IFERROR(VLOOKUP('Puntuación Proyectos'!Z25,pick_benefits,2,FALSE)*$D14,"")</f>
        <v/>
      </c>
      <c r="AA14" s="14" t="str">
        <f>IFERROR(VLOOKUP('Puntuación Proyectos'!AA25,pick_benefits,2,FALSE)*$D14,"")</f>
        <v/>
      </c>
      <c r="AB14" s="14" t="str">
        <f>IFERROR(VLOOKUP('Puntuación Proyectos'!AB25,pick_benefits,2,FALSE)*$D14,"")</f>
        <v/>
      </c>
      <c r="AC14" s="14" t="str">
        <f>IFERROR(VLOOKUP('Puntuación Proyectos'!AC25,pick_benefits,2,FALSE)*$D14,"")</f>
        <v/>
      </c>
      <c r="AD14" s="14" t="str">
        <f>IFERROR(VLOOKUP('Puntuación Proyectos'!AD25,pick_benefits,2,FALSE)*$D14,"")</f>
        <v/>
      </c>
      <c r="AE14" s="14" t="str">
        <f>IFERROR(VLOOKUP('Puntuación Proyectos'!AE25,pick_benefits,2,FALSE)*$D14,"")</f>
        <v/>
      </c>
      <c r="AF14" s="14" t="str">
        <f>IFERROR(VLOOKUP('Puntuación Proyectos'!AF25,pick_benefits,2,FALSE)*$D14,"")</f>
        <v/>
      </c>
      <c r="AG14" s="14" t="str">
        <f>IFERROR(VLOOKUP('Puntuación Proyectos'!AG25,pick_benefits,2,FALSE)*$D14,"")</f>
        <v/>
      </c>
      <c r="AH14" s="14" t="str">
        <f>IFERROR(VLOOKUP('Puntuación Proyectos'!AH25,pick_benefits,2,FALSE)*$D14,"")</f>
        <v/>
      </c>
      <c r="AI14" s="14" t="str">
        <f>IFERROR(VLOOKUP('Puntuación Proyectos'!AI25,pick_benefits,2,FALSE)*$D14,"")</f>
        <v/>
      </c>
      <c r="AJ14" s="14" t="str">
        <f>IFERROR(VLOOKUP('Puntuación Proyectos'!AJ25,pick_benefits,2,FALSE)*$D14,"")</f>
        <v/>
      </c>
      <c r="AK14" s="14" t="str">
        <f>IFERROR(VLOOKUP('Puntuación Proyectos'!AK25,pick_benefits,2,FALSE)*$D14,"")</f>
        <v/>
      </c>
      <c r="AL14" s="14" t="str">
        <f>IFERROR(VLOOKUP('Puntuación Proyectos'!AL25,pick_benefits,2,FALSE)*$D14,"")</f>
        <v/>
      </c>
      <c r="AM14" s="14" t="str">
        <f>IFERROR(VLOOKUP('Puntuación Proyectos'!AM25,pick_benefits,2,FALSE)*$D14,"")</f>
        <v/>
      </c>
      <c r="AN14" s="14" t="str">
        <f>IFERROR(VLOOKUP('Puntuación Proyectos'!AN25,pick_benefits,2,FALSE)*$D14,"")</f>
        <v/>
      </c>
      <c r="AO14" s="14" t="str">
        <f>IFERROR(VLOOKUP('Puntuación Proyectos'!AO25,pick_benefits,2,FALSE)*$D14,"")</f>
        <v/>
      </c>
      <c r="AP14" s="14" t="str">
        <f>IFERROR(VLOOKUP('Puntuación Proyectos'!AP25,pick_benefits,2,FALSE)*$D14,"")</f>
        <v/>
      </c>
      <c r="AQ14" s="14" t="str">
        <f>IFERROR(VLOOKUP('Puntuación Proyectos'!AQ25,pick_benefits,2,FALSE)*$D14,"")</f>
        <v/>
      </c>
      <c r="AR14" s="14" t="str">
        <f>IFERROR(VLOOKUP('Puntuación Proyectos'!AR25,pick_benefits,2,FALSE)*$D14,"")</f>
        <v/>
      </c>
      <c r="AS14" s="14" t="str">
        <f>IFERROR(VLOOKUP('Puntuación Proyectos'!AS25,pick_benefits,2,FALSE)*$D14,"")</f>
        <v/>
      </c>
      <c r="AT14" s="14" t="str">
        <f>IFERROR(VLOOKUP('Puntuación Proyectos'!AT25,pick_benefits,2,FALSE)*$D14,"")</f>
        <v/>
      </c>
      <c r="AU14" s="14" t="str">
        <f>IFERROR(VLOOKUP('Puntuación Proyectos'!AU25,pick_benefits,2,FALSE)*$D14,"")</f>
        <v/>
      </c>
      <c r="AV14" s="14" t="str">
        <f>IFERROR(VLOOKUP('Puntuación Proyectos'!AV25,pick_benefits,2,FALSE)*$D14,"")</f>
        <v/>
      </c>
      <c r="AW14" s="14" t="str">
        <f>IFERROR(VLOOKUP('Puntuación Proyectos'!AW25,pick_benefits,2,FALSE)*$D14,"")</f>
        <v/>
      </c>
      <c r="AX14" s="14" t="str">
        <f>IFERROR(VLOOKUP('Puntuación Proyectos'!AX25,pick_benefits,2,FALSE)*$D14,"")</f>
        <v/>
      </c>
      <c r="AY14" s="14" t="str">
        <f>IFERROR(VLOOKUP('Puntuación Proyectos'!AY25,pick_benefits,2,FALSE)*$D14,"")</f>
        <v/>
      </c>
      <c r="AZ14" s="14" t="str">
        <f>IFERROR(VLOOKUP('Puntuación Proyectos'!AZ25,pick_benefits,2,FALSE)*$D14,"")</f>
        <v/>
      </c>
      <c r="BA14" s="14" t="str">
        <f>IFERROR(VLOOKUP('Puntuación Proyectos'!BA25,pick_benefits,2,FALSE)*$D14,"")</f>
        <v/>
      </c>
      <c r="BB14" s="14" t="str">
        <f>IFERROR(VLOOKUP('Puntuación Proyectos'!BB25,pick_benefits,2,FALSE)*$D14,"")</f>
        <v/>
      </c>
      <c r="BC14" s="14" t="str">
        <f>IFERROR(VLOOKUP('Puntuación Proyectos'!BC25,pick_benefits,2,FALSE)*$D14,"")</f>
        <v/>
      </c>
      <c r="BD14" s="14" t="str">
        <f>IFERROR(VLOOKUP('Puntuación Proyectos'!BD25,pick_benefits,2,FALSE)*$D14,"")</f>
        <v/>
      </c>
      <c r="BE14" s="14" t="str">
        <f>IFERROR(VLOOKUP('Puntuación Proyectos'!BE25,pick_benefits,2,FALSE)*$D14,"")</f>
        <v/>
      </c>
      <c r="BF14" s="14" t="str">
        <f>IFERROR(VLOOKUP('Puntuación Proyectos'!BF25,pick_benefits,2,FALSE)*$D14,"")</f>
        <v/>
      </c>
      <c r="BG14" s="14" t="str">
        <f>IFERROR(VLOOKUP('Puntuación Proyectos'!BG25,pick_benefits,2,FALSE)*$D14,"")</f>
        <v/>
      </c>
      <c r="BH14" s="14" t="str">
        <f>IFERROR(VLOOKUP('Puntuación Proyectos'!BH25,pick_benefits,2,FALSE)*$D14,"")</f>
        <v/>
      </c>
      <c r="BI14" s="14" t="str">
        <f>IFERROR(VLOOKUP('Puntuación Proyectos'!BI25,pick_benefits,2,FALSE)*$D14,"")</f>
        <v/>
      </c>
      <c r="BJ14" s="14" t="str">
        <f>IFERROR(VLOOKUP('Puntuación Proyectos'!BJ25,pick_benefits,2,FALSE)*$D14,"")</f>
        <v/>
      </c>
      <c r="BK14" s="14" t="str">
        <f>IFERROR(VLOOKUP('Puntuación Proyectos'!BK25,pick_benefits,2,FALSE)*$D14,"")</f>
        <v/>
      </c>
      <c r="BL14" s="14" t="str">
        <f>IFERROR(VLOOKUP('Puntuación Proyectos'!BL25,pick_benefits,2,FALSE)*$D14,"")</f>
        <v/>
      </c>
      <c r="BM14" s="14" t="str">
        <f>IFERROR(VLOOKUP('Puntuación Proyectos'!BM25,pick_benefits,2,FALSE)*$D14,"")</f>
        <v/>
      </c>
      <c r="BN14" s="14" t="str">
        <f>IFERROR(VLOOKUP('Puntuación Proyectos'!BN25,pick_benefits,2,FALSE)*$D14,"")</f>
        <v/>
      </c>
      <c r="BO14" s="14" t="str">
        <f>IFERROR(VLOOKUP('Puntuación Proyectos'!BO25,pick_benefits,2,FALSE)*$D14,"")</f>
        <v/>
      </c>
      <c r="BP14" s="14" t="str">
        <f>IFERROR(VLOOKUP('Puntuación Proyectos'!BP25,pick_benefits,2,FALSE)*$D14,"")</f>
        <v/>
      </c>
      <c r="BQ14" s="14" t="str">
        <f>IFERROR(VLOOKUP('Puntuación Proyectos'!BQ25,pick_benefits,2,FALSE)*$D14,"")</f>
        <v/>
      </c>
      <c r="BR14" s="14" t="str">
        <f>IFERROR(VLOOKUP('Puntuación Proyectos'!BR25,pick_benefits,2,FALSE)*$D14,"")</f>
        <v/>
      </c>
      <c r="BS14" s="14" t="str">
        <f>IFERROR(VLOOKUP('Puntuación Proyectos'!BS25,pick_benefits,2,FALSE)*$D14,"")</f>
        <v/>
      </c>
      <c r="BT14" s="14" t="str">
        <f>IFERROR(VLOOKUP('Puntuación Proyectos'!BT25,pick_benefits,2,FALSE)*$D14,"")</f>
        <v/>
      </c>
      <c r="BU14" s="14" t="str">
        <f>IFERROR(VLOOKUP('Puntuación Proyectos'!BU25,pick_benefits,2,FALSE)*$D14,"")</f>
        <v/>
      </c>
      <c r="BV14" s="14" t="str">
        <f>IFERROR(VLOOKUP('Puntuación Proyectos'!BV25,pick_benefits,2,FALSE)*$D14,"")</f>
        <v/>
      </c>
      <c r="BW14" s="14" t="str">
        <f>IFERROR(VLOOKUP('Puntuación Proyectos'!BW25,pick_benefits,2,FALSE)*$D14,"")</f>
        <v/>
      </c>
      <c r="BX14" s="14" t="str">
        <f>IFERROR(VLOOKUP('Puntuación Proyectos'!BX25,pick_benefits,2,FALSE)*$D14,"")</f>
        <v/>
      </c>
      <c r="BY14" s="14" t="str">
        <f>IFERROR(VLOOKUP('Puntuación Proyectos'!BY25,pick_benefits,2,FALSE)*$D14,"")</f>
        <v/>
      </c>
      <c r="BZ14" s="14" t="str">
        <f>IFERROR(VLOOKUP('Puntuación Proyectos'!BZ25,pick_benefits,2,FALSE)*$D14,"")</f>
        <v/>
      </c>
      <c r="CA14" s="14" t="str">
        <f>IFERROR(VLOOKUP('Puntuación Proyectos'!CA25,pick_benefits,2,FALSE)*$D14,"")</f>
        <v/>
      </c>
      <c r="CB14" s="14" t="str">
        <f>IFERROR(VLOOKUP('Puntuación Proyectos'!CB25,pick_benefits,2,FALSE)*$D14,"")</f>
        <v/>
      </c>
      <c r="CC14" s="14" t="str">
        <f>IFERROR(VLOOKUP('Puntuación Proyectos'!CC25,pick_benefits,2,FALSE)*$D14,"")</f>
        <v/>
      </c>
      <c r="CD14" s="14" t="str">
        <f>IFERROR(VLOOKUP('Puntuación Proyectos'!CD25,pick_benefits,2,FALSE)*$D14,"")</f>
        <v/>
      </c>
      <c r="CE14" s="14" t="str">
        <f>IFERROR(VLOOKUP('Puntuación Proyectos'!CE25,pick_benefits,2,FALSE)*$D14,"")</f>
        <v/>
      </c>
      <c r="CF14" s="14" t="str">
        <f>IFERROR(VLOOKUP('Puntuación Proyectos'!CF25,pick_benefits,2,FALSE)*$D14,"")</f>
        <v/>
      </c>
      <c r="CG14" s="14" t="str">
        <f>IFERROR(VLOOKUP('Puntuación Proyectos'!CG25,pick_benefits,2,FALSE)*$D14,"")</f>
        <v/>
      </c>
      <c r="CH14" s="14" t="str">
        <f>IFERROR(VLOOKUP('Puntuación Proyectos'!CH25,pick_benefits,2,FALSE)*$D14,"")</f>
        <v/>
      </c>
      <c r="CI14" s="14" t="str">
        <f>IFERROR(VLOOKUP('Puntuación Proyectos'!CI25,pick_benefits,2,FALSE)*$D14,"")</f>
        <v/>
      </c>
      <c r="CJ14" s="14" t="str">
        <f>IFERROR(VLOOKUP('Puntuación Proyectos'!CJ25,pick_benefits,2,FALSE)*$D14,"")</f>
        <v/>
      </c>
      <c r="CK14" s="14" t="str">
        <f>IFERROR(VLOOKUP('Puntuación Proyectos'!CK25,pick_benefits,2,FALSE)*$D14,"")</f>
        <v/>
      </c>
      <c r="CL14" s="14" t="str">
        <f>IFERROR(VLOOKUP('Puntuación Proyectos'!CL25,pick_benefits,2,FALSE)*$D14,"")</f>
        <v/>
      </c>
      <c r="CM14" s="14" t="str">
        <f>IFERROR(VLOOKUP('Puntuación Proyectos'!CM25,pick_benefits,2,FALSE)*$D14,"")</f>
        <v/>
      </c>
      <c r="CN14" s="14" t="str">
        <f>IFERROR(VLOOKUP('Puntuación Proyectos'!CN25,pick_benefits,2,FALSE)*$D14,"")</f>
        <v/>
      </c>
      <c r="CO14" s="14" t="str">
        <f>IFERROR(VLOOKUP('Puntuación Proyectos'!CO25,pick_benefits,2,FALSE)*$D14,"")</f>
        <v/>
      </c>
      <c r="CP14" s="14" t="str">
        <f>IFERROR(VLOOKUP('Puntuación Proyectos'!CP25,pick_benefits,2,FALSE)*$D14,"")</f>
        <v/>
      </c>
      <c r="CQ14" s="14" t="str">
        <f>IFERROR(VLOOKUP('Puntuación Proyectos'!CQ25,pick_benefits,2,FALSE)*$D14,"")</f>
        <v/>
      </c>
      <c r="CR14" s="14" t="str">
        <f>IFERROR(VLOOKUP('Puntuación Proyectos'!CR25,pick_benefits,2,FALSE)*$D14,"")</f>
        <v/>
      </c>
      <c r="CS14" s="14" t="str">
        <f>IFERROR(VLOOKUP('Puntuación Proyectos'!CS25,pick_benefits,2,FALSE)*$D14,"")</f>
        <v/>
      </c>
      <c r="CT14" s="14" t="str">
        <f>IFERROR(VLOOKUP('Puntuación Proyectos'!CT25,pick_benefits,2,FALSE)*$D14,"")</f>
        <v/>
      </c>
      <c r="CU14" s="14" t="str">
        <f>IFERROR(VLOOKUP('Puntuación Proyectos'!CU25,pick_benefits,2,FALSE)*$D14,"")</f>
        <v/>
      </c>
      <c r="CV14" s="14" t="str">
        <f>IFERROR(VLOOKUP('Puntuación Proyectos'!CV25,pick_benefits,2,FALSE)*$D14,"")</f>
        <v/>
      </c>
      <c r="CW14" s="88" t="str">
        <f>IFERROR(VLOOKUP('Puntuación Proyectos'!CW25,pick_benefits,2,FALSE)*$D14,"")</f>
        <v/>
      </c>
      <c r="CX14" s="93"/>
    </row>
    <row r="15" spans="2:102" s="6" customFormat="1" ht="20.100000000000001" customHeight="1" x14ac:dyDescent="0.25">
      <c r="B15" s="12" t="str">
        <f>IF('Puntuación Proyectos'!B26="","",'Puntuación Proyectos'!B26)</f>
        <v>Grado en el que reduce costos y gastos</v>
      </c>
      <c r="C15" s="13">
        <f>'Puntuación Proyectos'!C30</f>
        <v>0</v>
      </c>
      <c r="D15" s="73">
        <f>'Puntuación Proyectos'!D26</f>
        <v>2</v>
      </c>
      <c r="E15" s="108">
        <f>IFERROR(VLOOKUP('Puntuación Proyectos'!E26,pick_benefits,2,FALSE)*$D15,"")</f>
        <v>3</v>
      </c>
      <c r="F15" s="108">
        <f>IFERROR(VLOOKUP('Puntuación Proyectos'!F26,pick_benefits,2,FALSE)*$D15,"")</f>
        <v>3</v>
      </c>
      <c r="G15" s="108">
        <f>IFERROR(VLOOKUP('Puntuación Proyectos'!G26,pick_benefits,2,FALSE)*$D15,"")</f>
        <v>-3</v>
      </c>
      <c r="H15" s="108">
        <f>IFERROR(VLOOKUP('Puntuación Proyectos'!H26,pick_benefits,2,FALSE)*$D15,"")</f>
        <v>3</v>
      </c>
      <c r="I15" s="108">
        <f>IFERROR(VLOOKUP('Puntuación Proyectos'!I26,pick_benefits,2,FALSE)*$D15,"")</f>
        <v>0</v>
      </c>
      <c r="J15" s="108">
        <f>IFERROR(VLOOKUP('Puntuación Proyectos'!J26,pick_benefits,2,FALSE)*$D15,"")</f>
        <v>3</v>
      </c>
      <c r="K15" s="108">
        <f>IFERROR(VLOOKUP('Puntuación Proyectos'!K26,pick_benefits,2,FALSE)*$D15,"")</f>
        <v>3</v>
      </c>
      <c r="L15" s="108">
        <f>IFERROR(VLOOKUP('Puntuación Proyectos'!L26,pick_benefits,2,FALSE)*$D15,"")</f>
        <v>0</v>
      </c>
      <c r="M15" s="108">
        <f>IFERROR(VLOOKUP('Puntuación Proyectos'!M26,pick_benefits,2,FALSE)*$D15,"")</f>
        <v>3</v>
      </c>
      <c r="N15" s="108">
        <f>IFERROR(VLOOKUP('Puntuación Proyectos'!N26,pick_benefits,2,FALSE)*$D15,"")</f>
        <v>0</v>
      </c>
      <c r="O15" s="117" t="str">
        <f>IFERROR(VLOOKUP('Puntuación Proyectos'!O26,pick_benefits,2,FALSE)*$D15,"")</f>
        <v/>
      </c>
      <c r="P15" s="14" t="str">
        <f>IFERROR(VLOOKUP('Puntuación Proyectos'!P26,pick_benefits,2,FALSE)*$D15,"")</f>
        <v/>
      </c>
      <c r="Q15" s="14" t="str">
        <f>IFERROR(VLOOKUP('Puntuación Proyectos'!Q26,pick_benefits,2,FALSE)*$D15,"")</f>
        <v/>
      </c>
      <c r="R15" s="14" t="str">
        <f>IFERROR(VLOOKUP('Puntuación Proyectos'!R26,pick_benefits,2,FALSE)*$D15,"")</f>
        <v/>
      </c>
      <c r="S15" s="14" t="str">
        <f>IFERROR(VLOOKUP('Puntuación Proyectos'!S26,pick_benefits,2,FALSE)*$D15,"")</f>
        <v/>
      </c>
      <c r="T15" s="14" t="str">
        <f>IFERROR(VLOOKUP('Puntuación Proyectos'!T26,pick_benefits,2,FALSE)*$D15,"")</f>
        <v/>
      </c>
      <c r="U15" s="73" t="str">
        <f>IFERROR(VLOOKUP('Puntuación Proyectos'!U26,pick_benefits,2,FALSE)*$D15,"")</f>
        <v/>
      </c>
      <c r="V15" s="73" t="str">
        <f>IFERROR(VLOOKUP('Puntuación Proyectos'!V26,pick_benefits,2,FALSE)*$D15,"")</f>
        <v/>
      </c>
      <c r="W15" s="73" t="str">
        <f>IFERROR(VLOOKUP('Puntuación Proyectos'!W26,pick_benefits,2,FALSE)*$D15,"")</f>
        <v/>
      </c>
      <c r="X15" s="73" t="str">
        <f>IFERROR(VLOOKUP('Puntuación Proyectos'!X26,pick_benefits,2,FALSE)*$D15,"")</f>
        <v/>
      </c>
      <c r="Y15" s="14" t="str">
        <f>IFERROR(VLOOKUP('Puntuación Proyectos'!Y26,pick_benefits,2,FALSE)*$D15,"")</f>
        <v/>
      </c>
      <c r="Z15" s="14" t="str">
        <f>IFERROR(VLOOKUP('Puntuación Proyectos'!Z26,pick_benefits,2,FALSE)*$D15,"")</f>
        <v/>
      </c>
      <c r="AA15" s="14" t="str">
        <f>IFERROR(VLOOKUP('Puntuación Proyectos'!AA26,pick_benefits,2,FALSE)*$D15,"")</f>
        <v/>
      </c>
      <c r="AB15" s="14" t="str">
        <f>IFERROR(VLOOKUP('Puntuación Proyectos'!AB26,pick_benefits,2,FALSE)*$D15,"")</f>
        <v/>
      </c>
      <c r="AC15" s="14" t="str">
        <f>IFERROR(VLOOKUP('Puntuación Proyectos'!AC26,pick_benefits,2,FALSE)*$D15,"")</f>
        <v/>
      </c>
      <c r="AD15" s="14" t="str">
        <f>IFERROR(VLOOKUP('Puntuación Proyectos'!AD26,pick_benefits,2,FALSE)*$D15,"")</f>
        <v/>
      </c>
      <c r="AE15" s="14" t="str">
        <f>IFERROR(VLOOKUP('Puntuación Proyectos'!AE26,pick_benefits,2,FALSE)*$D15,"")</f>
        <v/>
      </c>
      <c r="AF15" s="14" t="str">
        <f>IFERROR(VLOOKUP('Puntuación Proyectos'!AF26,pick_benefits,2,FALSE)*$D15,"")</f>
        <v/>
      </c>
      <c r="AG15" s="14" t="str">
        <f>IFERROR(VLOOKUP('Puntuación Proyectos'!AG26,pick_benefits,2,FALSE)*$D15,"")</f>
        <v/>
      </c>
      <c r="AH15" s="14" t="str">
        <f>IFERROR(VLOOKUP('Puntuación Proyectos'!AH26,pick_benefits,2,FALSE)*$D15,"")</f>
        <v/>
      </c>
      <c r="AI15" s="14" t="str">
        <f>IFERROR(VLOOKUP('Puntuación Proyectos'!AI26,pick_benefits,2,FALSE)*$D15,"")</f>
        <v/>
      </c>
      <c r="AJ15" s="14" t="str">
        <f>IFERROR(VLOOKUP('Puntuación Proyectos'!AJ26,pick_benefits,2,FALSE)*$D15,"")</f>
        <v/>
      </c>
      <c r="AK15" s="14" t="str">
        <f>IFERROR(VLOOKUP('Puntuación Proyectos'!AK26,pick_benefits,2,FALSE)*$D15,"")</f>
        <v/>
      </c>
      <c r="AL15" s="14" t="str">
        <f>IFERROR(VLOOKUP('Puntuación Proyectos'!AL26,pick_benefits,2,FALSE)*$D15,"")</f>
        <v/>
      </c>
      <c r="AM15" s="14" t="str">
        <f>IFERROR(VLOOKUP('Puntuación Proyectos'!AM26,pick_benefits,2,FALSE)*$D15,"")</f>
        <v/>
      </c>
      <c r="AN15" s="14" t="str">
        <f>IFERROR(VLOOKUP('Puntuación Proyectos'!AN26,pick_benefits,2,FALSE)*$D15,"")</f>
        <v/>
      </c>
      <c r="AO15" s="14" t="str">
        <f>IFERROR(VLOOKUP('Puntuación Proyectos'!AO26,pick_benefits,2,FALSE)*$D15,"")</f>
        <v/>
      </c>
      <c r="AP15" s="14" t="str">
        <f>IFERROR(VLOOKUP('Puntuación Proyectos'!AP26,pick_benefits,2,FALSE)*$D15,"")</f>
        <v/>
      </c>
      <c r="AQ15" s="14" t="str">
        <f>IFERROR(VLOOKUP('Puntuación Proyectos'!AQ26,pick_benefits,2,FALSE)*$D15,"")</f>
        <v/>
      </c>
      <c r="AR15" s="14" t="str">
        <f>IFERROR(VLOOKUP('Puntuación Proyectos'!AR26,pick_benefits,2,FALSE)*$D15,"")</f>
        <v/>
      </c>
      <c r="AS15" s="14" t="str">
        <f>IFERROR(VLOOKUP('Puntuación Proyectos'!AS26,pick_benefits,2,FALSE)*$D15,"")</f>
        <v/>
      </c>
      <c r="AT15" s="14" t="str">
        <f>IFERROR(VLOOKUP('Puntuación Proyectos'!AT26,pick_benefits,2,FALSE)*$D15,"")</f>
        <v/>
      </c>
      <c r="AU15" s="14" t="str">
        <f>IFERROR(VLOOKUP('Puntuación Proyectos'!AU26,pick_benefits,2,FALSE)*$D15,"")</f>
        <v/>
      </c>
      <c r="AV15" s="14" t="str">
        <f>IFERROR(VLOOKUP('Puntuación Proyectos'!AV26,pick_benefits,2,FALSE)*$D15,"")</f>
        <v/>
      </c>
      <c r="AW15" s="14" t="str">
        <f>IFERROR(VLOOKUP('Puntuación Proyectos'!AW26,pick_benefits,2,FALSE)*$D15,"")</f>
        <v/>
      </c>
      <c r="AX15" s="14" t="str">
        <f>IFERROR(VLOOKUP('Puntuación Proyectos'!AX26,pick_benefits,2,FALSE)*$D15,"")</f>
        <v/>
      </c>
      <c r="AY15" s="14" t="str">
        <f>IFERROR(VLOOKUP('Puntuación Proyectos'!AY26,pick_benefits,2,FALSE)*$D15,"")</f>
        <v/>
      </c>
      <c r="AZ15" s="14" t="str">
        <f>IFERROR(VLOOKUP('Puntuación Proyectos'!AZ26,pick_benefits,2,FALSE)*$D15,"")</f>
        <v/>
      </c>
      <c r="BA15" s="14" t="str">
        <f>IFERROR(VLOOKUP('Puntuación Proyectos'!BA26,pick_benefits,2,FALSE)*$D15,"")</f>
        <v/>
      </c>
      <c r="BB15" s="14" t="str">
        <f>IFERROR(VLOOKUP('Puntuación Proyectos'!BB26,pick_benefits,2,FALSE)*$D15,"")</f>
        <v/>
      </c>
      <c r="BC15" s="14" t="str">
        <f>IFERROR(VLOOKUP('Puntuación Proyectos'!BC26,pick_benefits,2,FALSE)*$D15,"")</f>
        <v/>
      </c>
      <c r="BD15" s="14" t="str">
        <f>IFERROR(VLOOKUP('Puntuación Proyectos'!BD26,pick_benefits,2,FALSE)*$D15,"")</f>
        <v/>
      </c>
      <c r="BE15" s="14" t="str">
        <f>IFERROR(VLOOKUP('Puntuación Proyectos'!BE26,pick_benefits,2,FALSE)*$D15,"")</f>
        <v/>
      </c>
      <c r="BF15" s="14" t="str">
        <f>IFERROR(VLOOKUP('Puntuación Proyectos'!BF26,pick_benefits,2,FALSE)*$D15,"")</f>
        <v/>
      </c>
      <c r="BG15" s="14" t="str">
        <f>IFERROR(VLOOKUP('Puntuación Proyectos'!BG26,pick_benefits,2,FALSE)*$D15,"")</f>
        <v/>
      </c>
      <c r="BH15" s="14" t="str">
        <f>IFERROR(VLOOKUP('Puntuación Proyectos'!BH26,pick_benefits,2,FALSE)*$D15,"")</f>
        <v/>
      </c>
      <c r="BI15" s="14" t="str">
        <f>IFERROR(VLOOKUP('Puntuación Proyectos'!BI26,pick_benefits,2,FALSE)*$D15,"")</f>
        <v/>
      </c>
      <c r="BJ15" s="14" t="str">
        <f>IFERROR(VLOOKUP('Puntuación Proyectos'!BJ26,pick_benefits,2,FALSE)*$D15,"")</f>
        <v/>
      </c>
      <c r="BK15" s="14" t="str">
        <f>IFERROR(VLOOKUP('Puntuación Proyectos'!BK26,pick_benefits,2,FALSE)*$D15,"")</f>
        <v/>
      </c>
      <c r="BL15" s="14" t="str">
        <f>IFERROR(VLOOKUP('Puntuación Proyectos'!BL26,pick_benefits,2,FALSE)*$D15,"")</f>
        <v/>
      </c>
      <c r="BM15" s="14" t="str">
        <f>IFERROR(VLOOKUP('Puntuación Proyectos'!BM26,pick_benefits,2,FALSE)*$D15,"")</f>
        <v/>
      </c>
      <c r="BN15" s="14" t="str">
        <f>IFERROR(VLOOKUP('Puntuación Proyectos'!BN26,pick_benefits,2,FALSE)*$D15,"")</f>
        <v/>
      </c>
      <c r="BO15" s="14" t="str">
        <f>IFERROR(VLOOKUP('Puntuación Proyectos'!BO26,pick_benefits,2,FALSE)*$D15,"")</f>
        <v/>
      </c>
      <c r="BP15" s="14" t="str">
        <f>IFERROR(VLOOKUP('Puntuación Proyectos'!BP26,pick_benefits,2,FALSE)*$D15,"")</f>
        <v/>
      </c>
      <c r="BQ15" s="14" t="str">
        <f>IFERROR(VLOOKUP('Puntuación Proyectos'!BQ26,pick_benefits,2,FALSE)*$D15,"")</f>
        <v/>
      </c>
      <c r="BR15" s="14" t="str">
        <f>IFERROR(VLOOKUP('Puntuación Proyectos'!BR26,pick_benefits,2,FALSE)*$D15,"")</f>
        <v/>
      </c>
      <c r="BS15" s="14" t="str">
        <f>IFERROR(VLOOKUP('Puntuación Proyectos'!BS26,pick_benefits,2,FALSE)*$D15,"")</f>
        <v/>
      </c>
      <c r="BT15" s="14" t="str">
        <f>IFERROR(VLOOKUP('Puntuación Proyectos'!BT26,pick_benefits,2,FALSE)*$D15,"")</f>
        <v/>
      </c>
      <c r="BU15" s="14" t="str">
        <f>IFERROR(VLOOKUP('Puntuación Proyectos'!BU26,pick_benefits,2,FALSE)*$D15,"")</f>
        <v/>
      </c>
      <c r="BV15" s="14" t="str">
        <f>IFERROR(VLOOKUP('Puntuación Proyectos'!BV26,pick_benefits,2,FALSE)*$D15,"")</f>
        <v/>
      </c>
      <c r="BW15" s="14" t="str">
        <f>IFERROR(VLOOKUP('Puntuación Proyectos'!BW26,pick_benefits,2,FALSE)*$D15,"")</f>
        <v/>
      </c>
      <c r="BX15" s="14" t="str">
        <f>IFERROR(VLOOKUP('Puntuación Proyectos'!BX26,pick_benefits,2,FALSE)*$D15,"")</f>
        <v/>
      </c>
      <c r="BY15" s="14" t="str">
        <f>IFERROR(VLOOKUP('Puntuación Proyectos'!BY26,pick_benefits,2,FALSE)*$D15,"")</f>
        <v/>
      </c>
      <c r="BZ15" s="14" t="str">
        <f>IFERROR(VLOOKUP('Puntuación Proyectos'!BZ26,pick_benefits,2,FALSE)*$D15,"")</f>
        <v/>
      </c>
      <c r="CA15" s="14" t="str">
        <f>IFERROR(VLOOKUP('Puntuación Proyectos'!CA26,pick_benefits,2,FALSE)*$D15,"")</f>
        <v/>
      </c>
      <c r="CB15" s="14" t="str">
        <f>IFERROR(VLOOKUP('Puntuación Proyectos'!CB26,pick_benefits,2,FALSE)*$D15,"")</f>
        <v/>
      </c>
      <c r="CC15" s="14" t="str">
        <f>IFERROR(VLOOKUP('Puntuación Proyectos'!CC26,pick_benefits,2,FALSE)*$D15,"")</f>
        <v/>
      </c>
      <c r="CD15" s="14" t="str">
        <f>IFERROR(VLOOKUP('Puntuación Proyectos'!CD26,pick_benefits,2,FALSE)*$D15,"")</f>
        <v/>
      </c>
      <c r="CE15" s="14" t="str">
        <f>IFERROR(VLOOKUP('Puntuación Proyectos'!CE26,pick_benefits,2,FALSE)*$D15,"")</f>
        <v/>
      </c>
      <c r="CF15" s="14" t="str">
        <f>IFERROR(VLOOKUP('Puntuación Proyectos'!CF26,pick_benefits,2,FALSE)*$D15,"")</f>
        <v/>
      </c>
      <c r="CG15" s="14" t="str">
        <f>IFERROR(VLOOKUP('Puntuación Proyectos'!CG26,pick_benefits,2,FALSE)*$D15,"")</f>
        <v/>
      </c>
      <c r="CH15" s="14" t="str">
        <f>IFERROR(VLOOKUP('Puntuación Proyectos'!CH26,pick_benefits,2,FALSE)*$D15,"")</f>
        <v/>
      </c>
      <c r="CI15" s="14" t="str">
        <f>IFERROR(VLOOKUP('Puntuación Proyectos'!CI26,pick_benefits,2,FALSE)*$D15,"")</f>
        <v/>
      </c>
      <c r="CJ15" s="14" t="str">
        <f>IFERROR(VLOOKUP('Puntuación Proyectos'!CJ26,pick_benefits,2,FALSE)*$D15,"")</f>
        <v/>
      </c>
      <c r="CK15" s="14" t="str">
        <f>IFERROR(VLOOKUP('Puntuación Proyectos'!CK26,pick_benefits,2,FALSE)*$D15,"")</f>
        <v/>
      </c>
      <c r="CL15" s="14" t="str">
        <f>IFERROR(VLOOKUP('Puntuación Proyectos'!CL26,pick_benefits,2,FALSE)*$D15,"")</f>
        <v/>
      </c>
      <c r="CM15" s="14" t="str">
        <f>IFERROR(VLOOKUP('Puntuación Proyectos'!CM26,pick_benefits,2,FALSE)*$D15,"")</f>
        <v/>
      </c>
      <c r="CN15" s="14" t="str">
        <f>IFERROR(VLOOKUP('Puntuación Proyectos'!CN26,pick_benefits,2,FALSE)*$D15,"")</f>
        <v/>
      </c>
      <c r="CO15" s="14" t="str">
        <f>IFERROR(VLOOKUP('Puntuación Proyectos'!CO26,pick_benefits,2,FALSE)*$D15,"")</f>
        <v/>
      </c>
      <c r="CP15" s="14" t="str">
        <f>IFERROR(VLOOKUP('Puntuación Proyectos'!CP26,pick_benefits,2,FALSE)*$D15,"")</f>
        <v/>
      </c>
      <c r="CQ15" s="14" t="str">
        <f>IFERROR(VLOOKUP('Puntuación Proyectos'!CQ26,pick_benefits,2,FALSE)*$D15,"")</f>
        <v/>
      </c>
      <c r="CR15" s="14" t="str">
        <f>IFERROR(VLOOKUP('Puntuación Proyectos'!CR26,pick_benefits,2,FALSE)*$D15,"")</f>
        <v/>
      </c>
      <c r="CS15" s="14" t="str">
        <f>IFERROR(VLOOKUP('Puntuación Proyectos'!CS26,pick_benefits,2,FALSE)*$D15,"")</f>
        <v/>
      </c>
      <c r="CT15" s="14" t="str">
        <f>IFERROR(VLOOKUP('Puntuación Proyectos'!CT26,pick_benefits,2,FALSE)*$D15,"")</f>
        <v/>
      </c>
      <c r="CU15" s="14" t="str">
        <f>IFERROR(VLOOKUP('Puntuación Proyectos'!CU26,pick_benefits,2,FALSE)*$D15,"")</f>
        <v/>
      </c>
      <c r="CV15" s="14" t="str">
        <f>IFERROR(VLOOKUP('Puntuación Proyectos'!CV26,pick_benefits,2,FALSE)*$D15,"")</f>
        <v/>
      </c>
      <c r="CW15" s="88" t="str">
        <f>IFERROR(VLOOKUP('Puntuación Proyectos'!CW26,pick_benefits,2,FALSE)*$D15,"")</f>
        <v/>
      </c>
      <c r="CX15" s="93"/>
    </row>
    <row r="16" spans="2:102" s="6" customFormat="1" ht="20.100000000000001" customHeight="1" x14ac:dyDescent="0.25">
      <c r="B16" s="12" t="str">
        <f>IF('Puntuación Proyectos'!B27="","",'Puntuación Proyectos'!B27)</f>
        <v>Nivel de beneficio para colaborares y grupos de interés</v>
      </c>
      <c r="C16" s="13">
        <f>'Puntuación Proyectos'!C31</f>
        <v>0</v>
      </c>
      <c r="D16" s="73">
        <f>'Puntuación Proyectos'!D27</f>
        <v>1</v>
      </c>
      <c r="E16" s="108">
        <f>IFERROR(VLOOKUP('Puntuación Proyectos'!E27,pick_benefits,2,FALSE)*$D16,"")</f>
        <v>1.5</v>
      </c>
      <c r="F16" s="108">
        <f>IFERROR(VLOOKUP('Puntuación Proyectos'!F27,pick_benefits,2,FALSE)*$D16,"")</f>
        <v>1.5</v>
      </c>
      <c r="G16" s="108">
        <f>IFERROR(VLOOKUP('Puntuación Proyectos'!G27,pick_benefits,2,FALSE)*$D16,"")</f>
        <v>1.5</v>
      </c>
      <c r="H16" s="108">
        <f>IFERROR(VLOOKUP('Puntuación Proyectos'!H27,pick_benefits,2,FALSE)*$D16,"")</f>
        <v>0</v>
      </c>
      <c r="I16" s="108">
        <f>IFERROR(VLOOKUP('Puntuación Proyectos'!I27,pick_benefits,2,FALSE)*$D16,"")</f>
        <v>0</v>
      </c>
      <c r="J16" s="108">
        <f>IFERROR(VLOOKUP('Puntuación Proyectos'!J27,pick_benefits,2,FALSE)*$D16,"")</f>
        <v>1.5</v>
      </c>
      <c r="K16" s="108">
        <f>IFERROR(VLOOKUP('Puntuación Proyectos'!K27,pick_benefits,2,FALSE)*$D16,"")</f>
        <v>1.5</v>
      </c>
      <c r="L16" s="108">
        <f>IFERROR(VLOOKUP('Puntuación Proyectos'!L27,pick_benefits,2,FALSE)*$D16,"")</f>
        <v>-1.5</v>
      </c>
      <c r="M16" s="108">
        <f>IFERROR(VLOOKUP('Puntuación Proyectos'!M27,pick_benefits,2,FALSE)*$D16,"")</f>
        <v>0</v>
      </c>
      <c r="N16" s="108">
        <f>IFERROR(VLOOKUP('Puntuación Proyectos'!N27,pick_benefits,2,FALSE)*$D16,"")</f>
        <v>0</v>
      </c>
      <c r="O16" s="117" t="str">
        <f>IFERROR(VLOOKUP('Puntuación Proyectos'!O27,pick_benefits,2,FALSE)*$D16,"")</f>
        <v/>
      </c>
      <c r="P16" s="14" t="str">
        <f>IFERROR(VLOOKUP('Puntuación Proyectos'!P27,pick_benefits,2,FALSE)*$D16,"")</f>
        <v/>
      </c>
      <c r="Q16" s="14" t="str">
        <f>IFERROR(VLOOKUP('Puntuación Proyectos'!Q27,pick_benefits,2,FALSE)*$D16,"")</f>
        <v/>
      </c>
      <c r="R16" s="14" t="str">
        <f>IFERROR(VLOOKUP('Puntuación Proyectos'!R27,pick_benefits,2,FALSE)*$D16,"")</f>
        <v/>
      </c>
      <c r="S16" s="14" t="str">
        <f>IFERROR(VLOOKUP('Puntuación Proyectos'!S27,pick_benefits,2,FALSE)*$D16,"")</f>
        <v/>
      </c>
      <c r="T16" s="14" t="str">
        <f>IFERROR(VLOOKUP('Puntuación Proyectos'!T27,pick_benefits,2,FALSE)*$D16,"")</f>
        <v/>
      </c>
      <c r="U16" s="73" t="str">
        <f>IFERROR(VLOOKUP('Puntuación Proyectos'!U27,pick_benefits,2,FALSE)*$D16,"")</f>
        <v/>
      </c>
      <c r="V16" s="73" t="str">
        <f>IFERROR(VLOOKUP('Puntuación Proyectos'!V27,pick_benefits,2,FALSE)*$D16,"")</f>
        <v/>
      </c>
      <c r="W16" s="73" t="str">
        <f>IFERROR(VLOOKUP('Puntuación Proyectos'!W27,pick_benefits,2,FALSE)*$D16,"")</f>
        <v/>
      </c>
      <c r="X16" s="73" t="str">
        <f>IFERROR(VLOOKUP('Puntuación Proyectos'!X27,pick_benefits,2,FALSE)*$D16,"")</f>
        <v/>
      </c>
      <c r="Y16" s="14" t="str">
        <f>IFERROR(VLOOKUP('Puntuación Proyectos'!Y27,pick_benefits,2,FALSE)*$D16,"")</f>
        <v/>
      </c>
      <c r="Z16" s="14" t="str">
        <f>IFERROR(VLOOKUP('Puntuación Proyectos'!Z27,pick_benefits,2,FALSE)*$D16,"")</f>
        <v/>
      </c>
      <c r="AA16" s="14" t="str">
        <f>IFERROR(VLOOKUP('Puntuación Proyectos'!AA27,pick_benefits,2,FALSE)*$D16,"")</f>
        <v/>
      </c>
      <c r="AB16" s="14" t="str">
        <f>IFERROR(VLOOKUP('Puntuación Proyectos'!AB27,pick_benefits,2,FALSE)*$D16,"")</f>
        <v/>
      </c>
      <c r="AC16" s="14" t="str">
        <f>IFERROR(VLOOKUP('Puntuación Proyectos'!AC27,pick_benefits,2,FALSE)*$D16,"")</f>
        <v/>
      </c>
      <c r="AD16" s="14" t="str">
        <f>IFERROR(VLOOKUP('Puntuación Proyectos'!AD27,pick_benefits,2,FALSE)*$D16,"")</f>
        <v/>
      </c>
      <c r="AE16" s="14" t="str">
        <f>IFERROR(VLOOKUP('Puntuación Proyectos'!AE27,pick_benefits,2,FALSE)*$D16,"")</f>
        <v/>
      </c>
      <c r="AF16" s="14" t="str">
        <f>IFERROR(VLOOKUP('Puntuación Proyectos'!AF27,pick_benefits,2,FALSE)*$D16,"")</f>
        <v/>
      </c>
      <c r="AG16" s="14" t="str">
        <f>IFERROR(VLOOKUP('Puntuación Proyectos'!AG27,pick_benefits,2,FALSE)*$D16,"")</f>
        <v/>
      </c>
      <c r="AH16" s="14" t="str">
        <f>IFERROR(VLOOKUP('Puntuación Proyectos'!AH27,pick_benefits,2,FALSE)*$D16,"")</f>
        <v/>
      </c>
      <c r="AI16" s="14" t="str">
        <f>IFERROR(VLOOKUP('Puntuación Proyectos'!AI27,pick_benefits,2,FALSE)*$D16,"")</f>
        <v/>
      </c>
      <c r="AJ16" s="14" t="str">
        <f>IFERROR(VLOOKUP('Puntuación Proyectos'!AJ27,pick_benefits,2,FALSE)*$D16,"")</f>
        <v/>
      </c>
      <c r="AK16" s="14" t="str">
        <f>IFERROR(VLOOKUP('Puntuación Proyectos'!AK27,pick_benefits,2,FALSE)*$D16,"")</f>
        <v/>
      </c>
      <c r="AL16" s="14" t="str">
        <f>IFERROR(VLOOKUP('Puntuación Proyectos'!AL27,pick_benefits,2,FALSE)*$D16,"")</f>
        <v/>
      </c>
      <c r="AM16" s="14" t="str">
        <f>IFERROR(VLOOKUP('Puntuación Proyectos'!AM27,pick_benefits,2,FALSE)*$D16,"")</f>
        <v/>
      </c>
      <c r="AN16" s="14" t="str">
        <f>IFERROR(VLOOKUP('Puntuación Proyectos'!AN27,pick_benefits,2,FALSE)*$D16,"")</f>
        <v/>
      </c>
      <c r="AO16" s="14" t="str">
        <f>IFERROR(VLOOKUP('Puntuación Proyectos'!AO27,pick_benefits,2,FALSE)*$D16,"")</f>
        <v/>
      </c>
      <c r="AP16" s="14" t="str">
        <f>IFERROR(VLOOKUP('Puntuación Proyectos'!AP27,pick_benefits,2,FALSE)*$D16,"")</f>
        <v/>
      </c>
      <c r="AQ16" s="14" t="str">
        <f>IFERROR(VLOOKUP('Puntuación Proyectos'!AQ27,pick_benefits,2,FALSE)*$D16,"")</f>
        <v/>
      </c>
      <c r="AR16" s="14" t="str">
        <f>IFERROR(VLOOKUP('Puntuación Proyectos'!AR27,pick_benefits,2,FALSE)*$D16,"")</f>
        <v/>
      </c>
      <c r="AS16" s="14" t="str">
        <f>IFERROR(VLOOKUP('Puntuación Proyectos'!AS27,pick_benefits,2,FALSE)*$D16,"")</f>
        <v/>
      </c>
      <c r="AT16" s="14" t="str">
        <f>IFERROR(VLOOKUP('Puntuación Proyectos'!AT27,pick_benefits,2,FALSE)*$D16,"")</f>
        <v/>
      </c>
      <c r="AU16" s="14" t="str">
        <f>IFERROR(VLOOKUP('Puntuación Proyectos'!AU27,pick_benefits,2,FALSE)*$D16,"")</f>
        <v/>
      </c>
      <c r="AV16" s="14" t="str">
        <f>IFERROR(VLOOKUP('Puntuación Proyectos'!AV27,pick_benefits,2,FALSE)*$D16,"")</f>
        <v/>
      </c>
      <c r="AW16" s="14" t="str">
        <f>IFERROR(VLOOKUP('Puntuación Proyectos'!AW27,pick_benefits,2,FALSE)*$D16,"")</f>
        <v/>
      </c>
      <c r="AX16" s="14" t="str">
        <f>IFERROR(VLOOKUP('Puntuación Proyectos'!AX27,pick_benefits,2,FALSE)*$D16,"")</f>
        <v/>
      </c>
      <c r="AY16" s="14" t="str">
        <f>IFERROR(VLOOKUP('Puntuación Proyectos'!AY27,pick_benefits,2,FALSE)*$D16,"")</f>
        <v/>
      </c>
      <c r="AZ16" s="14" t="str">
        <f>IFERROR(VLOOKUP('Puntuación Proyectos'!AZ27,pick_benefits,2,FALSE)*$D16,"")</f>
        <v/>
      </c>
      <c r="BA16" s="14" t="str">
        <f>IFERROR(VLOOKUP('Puntuación Proyectos'!BA27,pick_benefits,2,FALSE)*$D16,"")</f>
        <v/>
      </c>
      <c r="BB16" s="14" t="str">
        <f>IFERROR(VLOOKUP('Puntuación Proyectos'!BB27,pick_benefits,2,FALSE)*$D16,"")</f>
        <v/>
      </c>
      <c r="BC16" s="14" t="str">
        <f>IFERROR(VLOOKUP('Puntuación Proyectos'!BC27,pick_benefits,2,FALSE)*$D16,"")</f>
        <v/>
      </c>
      <c r="BD16" s="14" t="str">
        <f>IFERROR(VLOOKUP('Puntuación Proyectos'!BD27,pick_benefits,2,FALSE)*$D16,"")</f>
        <v/>
      </c>
      <c r="BE16" s="14" t="str">
        <f>IFERROR(VLOOKUP('Puntuación Proyectos'!BE27,pick_benefits,2,FALSE)*$D16,"")</f>
        <v/>
      </c>
      <c r="BF16" s="14" t="str">
        <f>IFERROR(VLOOKUP('Puntuación Proyectos'!BF27,pick_benefits,2,FALSE)*$D16,"")</f>
        <v/>
      </c>
      <c r="BG16" s="14" t="str">
        <f>IFERROR(VLOOKUP('Puntuación Proyectos'!BG27,pick_benefits,2,FALSE)*$D16,"")</f>
        <v/>
      </c>
      <c r="BH16" s="14" t="str">
        <f>IFERROR(VLOOKUP('Puntuación Proyectos'!BH27,pick_benefits,2,FALSE)*$D16,"")</f>
        <v/>
      </c>
      <c r="BI16" s="14" t="str">
        <f>IFERROR(VLOOKUP('Puntuación Proyectos'!BI27,pick_benefits,2,FALSE)*$D16,"")</f>
        <v/>
      </c>
      <c r="BJ16" s="14" t="str">
        <f>IFERROR(VLOOKUP('Puntuación Proyectos'!BJ27,pick_benefits,2,FALSE)*$D16,"")</f>
        <v/>
      </c>
      <c r="BK16" s="14" t="str">
        <f>IFERROR(VLOOKUP('Puntuación Proyectos'!BK27,pick_benefits,2,FALSE)*$D16,"")</f>
        <v/>
      </c>
      <c r="BL16" s="14" t="str">
        <f>IFERROR(VLOOKUP('Puntuación Proyectos'!BL27,pick_benefits,2,FALSE)*$D16,"")</f>
        <v/>
      </c>
      <c r="BM16" s="14" t="str">
        <f>IFERROR(VLOOKUP('Puntuación Proyectos'!BM27,pick_benefits,2,FALSE)*$D16,"")</f>
        <v/>
      </c>
      <c r="BN16" s="14" t="str">
        <f>IFERROR(VLOOKUP('Puntuación Proyectos'!BN27,pick_benefits,2,FALSE)*$D16,"")</f>
        <v/>
      </c>
      <c r="BO16" s="14" t="str">
        <f>IFERROR(VLOOKUP('Puntuación Proyectos'!BO27,pick_benefits,2,FALSE)*$D16,"")</f>
        <v/>
      </c>
      <c r="BP16" s="14" t="str">
        <f>IFERROR(VLOOKUP('Puntuación Proyectos'!BP27,pick_benefits,2,FALSE)*$D16,"")</f>
        <v/>
      </c>
      <c r="BQ16" s="14" t="str">
        <f>IFERROR(VLOOKUP('Puntuación Proyectos'!BQ27,pick_benefits,2,FALSE)*$D16,"")</f>
        <v/>
      </c>
      <c r="BR16" s="14" t="str">
        <f>IFERROR(VLOOKUP('Puntuación Proyectos'!BR27,pick_benefits,2,FALSE)*$D16,"")</f>
        <v/>
      </c>
      <c r="BS16" s="14" t="str">
        <f>IFERROR(VLOOKUP('Puntuación Proyectos'!BS27,pick_benefits,2,FALSE)*$D16,"")</f>
        <v/>
      </c>
      <c r="BT16" s="14" t="str">
        <f>IFERROR(VLOOKUP('Puntuación Proyectos'!BT27,pick_benefits,2,FALSE)*$D16,"")</f>
        <v/>
      </c>
      <c r="BU16" s="14" t="str">
        <f>IFERROR(VLOOKUP('Puntuación Proyectos'!BU27,pick_benefits,2,FALSE)*$D16,"")</f>
        <v/>
      </c>
      <c r="BV16" s="14" t="str">
        <f>IFERROR(VLOOKUP('Puntuación Proyectos'!BV27,pick_benefits,2,FALSE)*$D16,"")</f>
        <v/>
      </c>
      <c r="BW16" s="14" t="str">
        <f>IFERROR(VLOOKUP('Puntuación Proyectos'!BW27,pick_benefits,2,FALSE)*$D16,"")</f>
        <v/>
      </c>
      <c r="BX16" s="14" t="str">
        <f>IFERROR(VLOOKUP('Puntuación Proyectos'!BX27,pick_benefits,2,FALSE)*$D16,"")</f>
        <v/>
      </c>
      <c r="BY16" s="14" t="str">
        <f>IFERROR(VLOOKUP('Puntuación Proyectos'!BY27,pick_benefits,2,FALSE)*$D16,"")</f>
        <v/>
      </c>
      <c r="BZ16" s="14" t="str">
        <f>IFERROR(VLOOKUP('Puntuación Proyectos'!BZ27,pick_benefits,2,FALSE)*$D16,"")</f>
        <v/>
      </c>
      <c r="CA16" s="14" t="str">
        <f>IFERROR(VLOOKUP('Puntuación Proyectos'!CA27,pick_benefits,2,FALSE)*$D16,"")</f>
        <v/>
      </c>
      <c r="CB16" s="14" t="str">
        <f>IFERROR(VLOOKUP('Puntuación Proyectos'!CB27,pick_benefits,2,FALSE)*$D16,"")</f>
        <v/>
      </c>
      <c r="CC16" s="14" t="str">
        <f>IFERROR(VLOOKUP('Puntuación Proyectos'!CC27,pick_benefits,2,FALSE)*$D16,"")</f>
        <v/>
      </c>
      <c r="CD16" s="14" t="str">
        <f>IFERROR(VLOOKUP('Puntuación Proyectos'!CD27,pick_benefits,2,FALSE)*$D16,"")</f>
        <v/>
      </c>
      <c r="CE16" s="14" t="str">
        <f>IFERROR(VLOOKUP('Puntuación Proyectos'!CE27,pick_benefits,2,FALSE)*$D16,"")</f>
        <v/>
      </c>
      <c r="CF16" s="14" t="str">
        <f>IFERROR(VLOOKUP('Puntuación Proyectos'!CF27,pick_benefits,2,FALSE)*$D16,"")</f>
        <v/>
      </c>
      <c r="CG16" s="14" t="str">
        <f>IFERROR(VLOOKUP('Puntuación Proyectos'!CG27,pick_benefits,2,FALSE)*$D16,"")</f>
        <v/>
      </c>
      <c r="CH16" s="14" t="str">
        <f>IFERROR(VLOOKUP('Puntuación Proyectos'!CH27,pick_benefits,2,FALSE)*$D16,"")</f>
        <v/>
      </c>
      <c r="CI16" s="14" t="str">
        <f>IFERROR(VLOOKUP('Puntuación Proyectos'!CI27,pick_benefits,2,FALSE)*$D16,"")</f>
        <v/>
      </c>
      <c r="CJ16" s="14" t="str">
        <f>IFERROR(VLOOKUP('Puntuación Proyectos'!CJ27,pick_benefits,2,FALSE)*$D16,"")</f>
        <v/>
      </c>
      <c r="CK16" s="14" t="str">
        <f>IFERROR(VLOOKUP('Puntuación Proyectos'!CK27,pick_benefits,2,FALSE)*$D16,"")</f>
        <v/>
      </c>
      <c r="CL16" s="14" t="str">
        <f>IFERROR(VLOOKUP('Puntuación Proyectos'!CL27,pick_benefits,2,FALSE)*$D16,"")</f>
        <v/>
      </c>
      <c r="CM16" s="14" t="str">
        <f>IFERROR(VLOOKUP('Puntuación Proyectos'!CM27,pick_benefits,2,FALSE)*$D16,"")</f>
        <v/>
      </c>
      <c r="CN16" s="14" t="str">
        <f>IFERROR(VLOOKUP('Puntuación Proyectos'!CN27,pick_benefits,2,FALSE)*$D16,"")</f>
        <v/>
      </c>
      <c r="CO16" s="14" t="str">
        <f>IFERROR(VLOOKUP('Puntuación Proyectos'!CO27,pick_benefits,2,FALSE)*$D16,"")</f>
        <v/>
      </c>
      <c r="CP16" s="14" t="str">
        <f>IFERROR(VLOOKUP('Puntuación Proyectos'!CP27,pick_benefits,2,FALSE)*$D16,"")</f>
        <v/>
      </c>
      <c r="CQ16" s="14" t="str">
        <f>IFERROR(VLOOKUP('Puntuación Proyectos'!CQ27,pick_benefits,2,FALSE)*$D16,"")</f>
        <v/>
      </c>
      <c r="CR16" s="14" t="str">
        <f>IFERROR(VLOOKUP('Puntuación Proyectos'!CR27,pick_benefits,2,FALSE)*$D16,"")</f>
        <v/>
      </c>
      <c r="CS16" s="14" t="str">
        <f>IFERROR(VLOOKUP('Puntuación Proyectos'!CS27,pick_benefits,2,FALSE)*$D16,"")</f>
        <v/>
      </c>
      <c r="CT16" s="14" t="str">
        <f>IFERROR(VLOOKUP('Puntuación Proyectos'!CT27,pick_benefits,2,FALSE)*$D16,"")</f>
        <v/>
      </c>
      <c r="CU16" s="14" t="str">
        <f>IFERROR(VLOOKUP('Puntuación Proyectos'!CU27,pick_benefits,2,FALSE)*$D16,"")</f>
        <v/>
      </c>
      <c r="CV16" s="14" t="str">
        <f>IFERROR(VLOOKUP('Puntuación Proyectos'!CV27,pick_benefits,2,FALSE)*$D16,"")</f>
        <v/>
      </c>
      <c r="CW16" s="88" t="str">
        <f>IFERROR(VLOOKUP('Puntuación Proyectos'!CW27,pick_benefits,2,FALSE)*$D16,"")</f>
        <v/>
      </c>
      <c r="CX16" s="93"/>
    </row>
    <row r="17" spans="2:102" s="6" customFormat="1" ht="20.100000000000001" customHeight="1" x14ac:dyDescent="0.25">
      <c r="B17" s="138" t="str">
        <f>IF('Puntuación Proyectos'!B32="","",'Puntuación Proyectos'!B32)</f>
        <v>Facilidad de Ejecución</v>
      </c>
      <c r="C17" s="123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5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93"/>
    </row>
    <row r="18" spans="2:102" s="6" customFormat="1" ht="20.100000000000001" customHeight="1" x14ac:dyDescent="0.25">
      <c r="B18" s="12" t="str">
        <f>IF('Puntuación Proyectos'!B33="","",'Puntuación Proyectos'!B33)</f>
        <v xml:space="preserve">Complejidad en la reingeniería y/o creación de los procesos de negocio </v>
      </c>
      <c r="C18" s="13">
        <f>'Puntuación Proyectos'!C33</f>
        <v>0</v>
      </c>
      <c r="D18" s="73">
        <f>'Puntuación Proyectos'!D33</f>
        <v>3</v>
      </c>
      <c r="E18" s="108">
        <f>IFERROR(VLOOKUP('Puntuación Proyectos'!E33,pick_ease,2,FALSE)*$D18,"")</f>
        <v>0</v>
      </c>
      <c r="F18" s="108">
        <f>IFERROR(VLOOKUP('Puntuación Proyectos'!F33,pick_ease,2,FALSE)*$D18,"")</f>
        <v>0</v>
      </c>
      <c r="G18" s="108">
        <f>IFERROR(VLOOKUP('Puntuación Proyectos'!G33,pick_ease,2,FALSE)*$D18,"")</f>
        <v>4.5</v>
      </c>
      <c r="H18" s="108">
        <f>IFERROR(VLOOKUP('Puntuación Proyectos'!H33,pick_ease,2,FALSE)*$D18,"")</f>
        <v>4.5</v>
      </c>
      <c r="I18" s="108">
        <f>IFERROR(VLOOKUP('Puntuación Proyectos'!I33,pick_ease,2,FALSE)*$D18,"")</f>
        <v>4.5</v>
      </c>
      <c r="J18" s="108">
        <f>IFERROR(VLOOKUP('Puntuación Proyectos'!J33,pick_ease,2,FALSE)*$D18,"")</f>
        <v>-4.5</v>
      </c>
      <c r="K18" s="108">
        <f>IFERROR(VLOOKUP('Puntuación Proyectos'!K33,pick_ease,2,FALSE)*$D18,"")</f>
        <v>-4.5</v>
      </c>
      <c r="L18" s="108">
        <f>IFERROR(VLOOKUP('Puntuación Proyectos'!L33,pick_ease,2,FALSE)*$D18,"")</f>
        <v>4.5</v>
      </c>
      <c r="M18" s="108">
        <f>IFERROR(VLOOKUP('Puntuación Proyectos'!M33,pick_ease,2,FALSE)*$D18,"")</f>
        <v>0</v>
      </c>
      <c r="N18" s="108">
        <f>IFERROR(VLOOKUP('Puntuación Proyectos'!N33,pick_ease,2,FALSE)*$D18,"")</f>
        <v>-4.5</v>
      </c>
      <c r="O18" s="117" t="str">
        <f>IFERROR(VLOOKUP('Puntuación Proyectos'!O33,pick_ease,2,FALSE)*$D18,"")</f>
        <v/>
      </c>
      <c r="P18" s="14" t="str">
        <f>IFERROR(VLOOKUP('Puntuación Proyectos'!P33,pick_ease,2,FALSE)*$D18,"")</f>
        <v/>
      </c>
      <c r="Q18" s="14" t="str">
        <f>IFERROR(VLOOKUP('Puntuación Proyectos'!Q33,pick_ease,2,FALSE)*$D18,"")</f>
        <v/>
      </c>
      <c r="R18" s="14" t="str">
        <f>IFERROR(VLOOKUP('Puntuación Proyectos'!R33,pick_ease,2,FALSE)*$D18,"")</f>
        <v/>
      </c>
      <c r="S18" s="14" t="str">
        <f>IFERROR(VLOOKUP('Puntuación Proyectos'!S33,pick_ease,2,FALSE)*$D18,"")</f>
        <v/>
      </c>
      <c r="T18" s="14" t="str">
        <f>IFERROR(VLOOKUP('Puntuación Proyectos'!T33,pick_ease,2,FALSE)*$D18,"")</f>
        <v/>
      </c>
      <c r="U18" s="73" t="str">
        <f>IFERROR(VLOOKUP('Puntuación Proyectos'!U33,pick_ease,2,FALSE)*$D18,"")</f>
        <v/>
      </c>
      <c r="V18" s="73" t="str">
        <f>IFERROR(VLOOKUP('Puntuación Proyectos'!V33,pick_ease,2,FALSE)*$D18,"")</f>
        <v/>
      </c>
      <c r="W18" s="73" t="str">
        <f>IFERROR(VLOOKUP('Puntuación Proyectos'!W33,pick_ease,2,FALSE)*$D18,"")</f>
        <v/>
      </c>
      <c r="X18" s="73" t="str">
        <f>IFERROR(VLOOKUP('Puntuación Proyectos'!X33,pick_ease,2,FALSE)*$D18,"")</f>
        <v/>
      </c>
      <c r="Y18" s="14" t="str">
        <f>IFERROR(VLOOKUP('Puntuación Proyectos'!Y33,pick_ease,2,FALSE)*$D18,"")</f>
        <v/>
      </c>
      <c r="Z18" s="14" t="str">
        <f>IFERROR(VLOOKUP('Puntuación Proyectos'!Z33,pick_ease,2,FALSE)*$D18,"")</f>
        <v/>
      </c>
      <c r="AA18" s="14" t="str">
        <f>IFERROR(VLOOKUP('Puntuación Proyectos'!AA33,pick_ease,2,FALSE)*$D18,"")</f>
        <v/>
      </c>
      <c r="AB18" s="14" t="str">
        <f>IFERROR(VLOOKUP('Puntuación Proyectos'!AB33,pick_ease,2,FALSE)*$D18,"")</f>
        <v/>
      </c>
      <c r="AC18" s="14" t="str">
        <f>IFERROR(VLOOKUP('Puntuación Proyectos'!AC33,pick_ease,2,FALSE)*$D18,"")</f>
        <v/>
      </c>
      <c r="AD18" s="14" t="str">
        <f>IFERROR(VLOOKUP('Puntuación Proyectos'!AD33,pick_ease,2,FALSE)*$D18,"")</f>
        <v/>
      </c>
      <c r="AE18" s="14" t="str">
        <f>IFERROR(VLOOKUP('Puntuación Proyectos'!AE33,pick_ease,2,FALSE)*$D18,"")</f>
        <v/>
      </c>
      <c r="AF18" s="14" t="str">
        <f>IFERROR(VLOOKUP('Puntuación Proyectos'!AF33,pick_ease,2,FALSE)*$D18,"")</f>
        <v/>
      </c>
      <c r="AG18" s="14" t="str">
        <f>IFERROR(VLOOKUP('Puntuación Proyectos'!AG33,pick_ease,2,FALSE)*$D18,"")</f>
        <v/>
      </c>
      <c r="AH18" s="14" t="str">
        <f>IFERROR(VLOOKUP('Puntuación Proyectos'!AH33,pick_ease,2,FALSE)*$D18,"")</f>
        <v/>
      </c>
      <c r="AI18" s="14" t="str">
        <f>IFERROR(VLOOKUP('Puntuación Proyectos'!AI33,pick_ease,2,FALSE)*$D18,"")</f>
        <v/>
      </c>
      <c r="AJ18" s="14" t="str">
        <f>IFERROR(VLOOKUP('Puntuación Proyectos'!AJ33,pick_ease,2,FALSE)*$D18,"")</f>
        <v/>
      </c>
      <c r="AK18" s="14" t="str">
        <f>IFERROR(VLOOKUP('Puntuación Proyectos'!AK33,pick_ease,2,FALSE)*$D18,"")</f>
        <v/>
      </c>
      <c r="AL18" s="14" t="str">
        <f>IFERROR(VLOOKUP('Puntuación Proyectos'!AL33,pick_ease,2,FALSE)*$D18,"")</f>
        <v/>
      </c>
      <c r="AM18" s="14" t="str">
        <f>IFERROR(VLOOKUP('Puntuación Proyectos'!AM33,pick_ease,2,FALSE)*$D18,"")</f>
        <v/>
      </c>
      <c r="AN18" s="14" t="str">
        <f>IFERROR(VLOOKUP('Puntuación Proyectos'!AN33,pick_ease,2,FALSE)*$D18,"")</f>
        <v/>
      </c>
      <c r="AO18" s="14" t="str">
        <f>IFERROR(VLOOKUP('Puntuación Proyectos'!AO33,pick_ease,2,FALSE)*$D18,"")</f>
        <v/>
      </c>
      <c r="AP18" s="14" t="str">
        <f>IFERROR(VLOOKUP('Puntuación Proyectos'!AP33,pick_ease,2,FALSE)*$D18,"")</f>
        <v/>
      </c>
      <c r="AQ18" s="14" t="str">
        <f>IFERROR(VLOOKUP('Puntuación Proyectos'!AQ33,pick_ease,2,FALSE)*$D18,"")</f>
        <v/>
      </c>
      <c r="AR18" s="14" t="str">
        <f>IFERROR(VLOOKUP('Puntuación Proyectos'!AR33,pick_ease,2,FALSE)*$D18,"")</f>
        <v/>
      </c>
      <c r="AS18" s="14" t="str">
        <f>IFERROR(VLOOKUP('Puntuación Proyectos'!AS33,pick_ease,2,FALSE)*$D18,"")</f>
        <v/>
      </c>
      <c r="AT18" s="14" t="str">
        <f>IFERROR(VLOOKUP('Puntuación Proyectos'!AT33,pick_ease,2,FALSE)*$D18,"")</f>
        <v/>
      </c>
      <c r="AU18" s="14" t="str">
        <f>IFERROR(VLOOKUP('Puntuación Proyectos'!AU33,pick_ease,2,FALSE)*$D18,"")</f>
        <v/>
      </c>
      <c r="AV18" s="14" t="str">
        <f>IFERROR(VLOOKUP('Puntuación Proyectos'!AV33,pick_ease,2,FALSE)*$D18,"")</f>
        <v/>
      </c>
      <c r="AW18" s="14" t="str">
        <f>IFERROR(VLOOKUP('Puntuación Proyectos'!AW33,pick_ease,2,FALSE)*$D18,"")</f>
        <v/>
      </c>
      <c r="AX18" s="14" t="str">
        <f>IFERROR(VLOOKUP('Puntuación Proyectos'!AX33,pick_ease,2,FALSE)*$D18,"")</f>
        <v/>
      </c>
      <c r="AY18" s="14" t="str">
        <f>IFERROR(VLOOKUP('Puntuación Proyectos'!AY33,pick_ease,2,FALSE)*$D18,"")</f>
        <v/>
      </c>
      <c r="AZ18" s="14" t="str">
        <f>IFERROR(VLOOKUP('Puntuación Proyectos'!AZ33,pick_ease,2,FALSE)*$D18,"")</f>
        <v/>
      </c>
      <c r="BA18" s="14" t="str">
        <f>IFERROR(VLOOKUP('Puntuación Proyectos'!BA33,pick_ease,2,FALSE)*$D18,"")</f>
        <v/>
      </c>
      <c r="BB18" s="14" t="str">
        <f>IFERROR(VLOOKUP('Puntuación Proyectos'!BB33,pick_ease,2,FALSE)*$D18,"")</f>
        <v/>
      </c>
      <c r="BC18" s="14" t="str">
        <f>IFERROR(VLOOKUP('Puntuación Proyectos'!BC33,pick_ease,2,FALSE)*$D18,"")</f>
        <v/>
      </c>
      <c r="BD18" s="14" t="str">
        <f>IFERROR(VLOOKUP('Puntuación Proyectos'!BD33,pick_ease,2,FALSE)*$D18,"")</f>
        <v/>
      </c>
      <c r="BE18" s="14" t="str">
        <f>IFERROR(VLOOKUP('Puntuación Proyectos'!BE33,pick_ease,2,FALSE)*$D18,"")</f>
        <v/>
      </c>
      <c r="BF18" s="14" t="str">
        <f>IFERROR(VLOOKUP('Puntuación Proyectos'!BF33,pick_ease,2,FALSE)*$D18,"")</f>
        <v/>
      </c>
      <c r="BG18" s="14" t="str">
        <f>IFERROR(VLOOKUP('Puntuación Proyectos'!BG33,pick_ease,2,FALSE)*$D18,"")</f>
        <v/>
      </c>
      <c r="BH18" s="14" t="str">
        <f>IFERROR(VLOOKUP('Puntuación Proyectos'!BH33,pick_ease,2,FALSE)*$D18,"")</f>
        <v/>
      </c>
      <c r="BI18" s="14" t="str">
        <f>IFERROR(VLOOKUP('Puntuación Proyectos'!BI33,pick_ease,2,FALSE)*$D18,"")</f>
        <v/>
      </c>
      <c r="BJ18" s="14" t="str">
        <f>IFERROR(VLOOKUP('Puntuación Proyectos'!BJ33,pick_ease,2,FALSE)*$D18,"")</f>
        <v/>
      </c>
      <c r="BK18" s="14" t="str">
        <f>IFERROR(VLOOKUP('Puntuación Proyectos'!BK33,pick_ease,2,FALSE)*$D18,"")</f>
        <v/>
      </c>
      <c r="BL18" s="14" t="str">
        <f>IFERROR(VLOOKUP('Puntuación Proyectos'!BL33,pick_ease,2,FALSE)*$D18,"")</f>
        <v/>
      </c>
      <c r="BM18" s="14" t="str">
        <f>IFERROR(VLOOKUP('Puntuación Proyectos'!BM33,pick_ease,2,FALSE)*$D18,"")</f>
        <v/>
      </c>
      <c r="BN18" s="14" t="str">
        <f>IFERROR(VLOOKUP('Puntuación Proyectos'!BN33,pick_ease,2,FALSE)*$D18,"")</f>
        <v/>
      </c>
      <c r="BO18" s="14" t="str">
        <f>IFERROR(VLOOKUP('Puntuación Proyectos'!BO33,pick_ease,2,FALSE)*$D18,"")</f>
        <v/>
      </c>
      <c r="BP18" s="14" t="str">
        <f>IFERROR(VLOOKUP('Puntuación Proyectos'!BP33,pick_ease,2,FALSE)*$D18,"")</f>
        <v/>
      </c>
      <c r="BQ18" s="14" t="str">
        <f>IFERROR(VLOOKUP('Puntuación Proyectos'!BQ33,pick_ease,2,FALSE)*$D18,"")</f>
        <v/>
      </c>
      <c r="BR18" s="14" t="str">
        <f>IFERROR(VLOOKUP('Puntuación Proyectos'!BR33,pick_ease,2,FALSE)*$D18,"")</f>
        <v/>
      </c>
      <c r="BS18" s="14" t="str">
        <f>IFERROR(VLOOKUP('Puntuación Proyectos'!BS33,pick_ease,2,FALSE)*$D18,"")</f>
        <v/>
      </c>
      <c r="BT18" s="14" t="str">
        <f>IFERROR(VLOOKUP('Puntuación Proyectos'!BT33,pick_ease,2,FALSE)*$D18,"")</f>
        <v/>
      </c>
      <c r="BU18" s="14" t="str">
        <f>IFERROR(VLOOKUP('Puntuación Proyectos'!BU33,pick_ease,2,FALSE)*$D18,"")</f>
        <v/>
      </c>
      <c r="BV18" s="14" t="str">
        <f>IFERROR(VLOOKUP('Puntuación Proyectos'!BV33,pick_ease,2,FALSE)*$D18,"")</f>
        <v/>
      </c>
      <c r="BW18" s="14" t="str">
        <f>IFERROR(VLOOKUP('Puntuación Proyectos'!BW33,pick_ease,2,FALSE)*$D18,"")</f>
        <v/>
      </c>
      <c r="BX18" s="14" t="str">
        <f>IFERROR(VLOOKUP('Puntuación Proyectos'!BX33,pick_ease,2,FALSE)*$D18,"")</f>
        <v/>
      </c>
      <c r="BY18" s="14" t="str">
        <f>IFERROR(VLOOKUP('Puntuación Proyectos'!BY33,pick_ease,2,FALSE)*$D18,"")</f>
        <v/>
      </c>
      <c r="BZ18" s="14" t="str">
        <f>IFERROR(VLOOKUP('Puntuación Proyectos'!BZ33,pick_ease,2,FALSE)*$D18,"")</f>
        <v/>
      </c>
      <c r="CA18" s="14" t="str">
        <f>IFERROR(VLOOKUP('Puntuación Proyectos'!CA33,pick_ease,2,FALSE)*$D18,"")</f>
        <v/>
      </c>
      <c r="CB18" s="14" t="str">
        <f>IFERROR(VLOOKUP('Puntuación Proyectos'!CB33,pick_ease,2,FALSE)*$D18,"")</f>
        <v/>
      </c>
      <c r="CC18" s="14" t="str">
        <f>IFERROR(VLOOKUP('Puntuación Proyectos'!CC33,pick_ease,2,FALSE)*$D18,"")</f>
        <v/>
      </c>
      <c r="CD18" s="14" t="str">
        <f>IFERROR(VLOOKUP('Puntuación Proyectos'!CD33,pick_ease,2,FALSE)*$D18,"")</f>
        <v/>
      </c>
      <c r="CE18" s="14" t="str">
        <f>IFERROR(VLOOKUP('Puntuación Proyectos'!CE33,pick_ease,2,FALSE)*$D18,"")</f>
        <v/>
      </c>
      <c r="CF18" s="14" t="str">
        <f>IFERROR(VLOOKUP('Puntuación Proyectos'!CF33,pick_ease,2,FALSE)*$D18,"")</f>
        <v/>
      </c>
      <c r="CG18" s="14" t="str">
        <f>IFERROR(VLOOKUP('Puntuación Proyectos'!CG33,pick_ease,2,FALSE)*$D18,"")</f>
        <v/>
      </c>
      <c r="CH18" s="14" t="str">
        <f>IFERROR(VLOOKUP('Puntuación Proyectos'!CH33,pick_ease,2,FALSE)*$D18,"")</f>
        <v/>
      </c>
      <c r="CI18" s="14" t="str">
        <f>IFERROR(VLOOKUP('Puntuación Proyectos'!CI33,pick_ease,2,FALSE)*$D18,"")</f>
        <v/>
      </c>
      <c r="CJ18" s="14" t="str">
        <f>IFERROR(VLOOKUP('Puntuación Proyectos'!CJ33,pick_ease,2,FALSE)*$D18,"")</f>
        <v/>
      </c>
      <c r="CK18" s="14" t="str">
        <f>IFERROR(VLOOKUP('Puntuación Proyectos'!CK33,pick_ease,2,FALSE)*$D18,"")</f>
        <v/>
      </c>
      <c r="CL18" s="14" t="str">
        <f>IFERROR(VLOOKUP('Puntuación Proyectos'!CL33,pick_ease,2,FALSE)*$D18,"")</f>
        <v/>
      </c>
      <c r="CM18" s="14" t="str">
        <f>IFERROR(VLOOKUP('Puntuación Proyectos'!CM33,pick_ease,2,FALSE)*$D18,"")</f>
        <v/>
      </c>
      <c r="CN18" s="14" t="str">
        <f>IFERROR(VLOOKUP('Puntuación Proyectos'!CN33,pick_ease,2,FALSE)*$D18,"")</f>
        <v/>
      </c>
      <c r="CO18" s="14" t="str">
        <f>IFERROR(VLOOKUP('Puntuación Proyectos'!CO33,pick_ease,2,FALSE)*$D18,"")</f>
        <v/>
      </c>
      <c r="CP18" s="14" t="str">
        <f>IFERROR(VLOOKUP('Puntuación Proyectos'!CP33,pick_ease,2,FALSE)*$D18,"")</f>
        <v/>
      </c>
      <c r="CQ18" s="14" t="str">
        <f>IFERROR(VLOOKUP('Puntuación Proyectos'!CQ33,pick_ease,2,FALSE)*$D18,"")</f>
        <v/>
      </c>
      <c r="CR18" s="14" t="str">
        <f>IFERROR(VLOOKUP('Puntuación Proyectos'!CR33,pick_ease,2,FALSE)*$D18,"")</f>
        <v/>
      </c>
      <c r="CS18" s="14" t="str">
        <f>IFERROR(VLOOKUP('Puntuación Proyectos'!CS33,pick_ease,2,FALSE)*$D18,"")</f>
        <v/>
      </c>
      <c r="CT18" s="14" t="str">
        <f>IFERROR(VLOOKUP('Puntuación Proyectos'!CT33,pick_ease,2,FALSE)*$D18,"")</f>
        <v/>
      </c>
      <c r="CU18" s="14" t="str">
        <f>IFERROR(VLOOKUP('Puntuación Proyectos'!CU33,pick_ease,2,FALSE)*$D18,"")</f>
        <v/>
      </c>
      <c r="CV18" s="14" t="str">
        <f>IFERROR(VLOOKUP('Puntuación Proyectos'!CV33,pick_ease,2,FALSE)*$D18,"")</f>
        <v/>
      </c>
      <c r="CW18" s="88" t="str">
        <f>IFERROR(VLOOKUP('Puntuación Proyectos'!CW33,pick_ease,2,FALSE)*$D18,"")</f>
        <v/>
      </c>
      <c r="CX18" s="93"/>
    </row>
    <row r="19" spans="2:102" s="6" customFormat="1" ht="20.100000000000001" customHeight="1" x14ac:dyDescent="0.25">
      <c r="B19" s="12" t="str">
        <f>IF('Puntuación Proyectos'!B34="","",'Puntuación Proyectos'!B34)</f>
        <v>Facilidad para asegurar el presupuesto y los recursos para la transformación digital</v>
      </c>
      <c r="C19" s="13">
        <f>'Puntuación Proyectos'!C38</f>
        <v>0</v>
      </c>
      <c r="D19" s="73">
        <f>'Puntuación Proyectos'!D34</f>
        <v>2</v>
      </c>
      <c r="E19" s="108">
        <f>IFERROR(VLOOKUP('Puntuación Proyectos'!E34,pick_ease,2,FALSE)*$D19,"")</f>
        <v>0</v>
      </c>
      <c r="F19" s="108">
        <f>IFERROR(VLOOKUP('Puntuación Proyectos'!F34,pick_ease,2,FALSE)*$D19,"")</f>
        <v>3</v>
      </c>
      <c r="G19" s="108">
        <f>IFERROR(VLOOKUP('Puntuación Proyectos'!G34,pick_ease,2,FALSE)*$D19,"")</f>
        <v>3</v>
      </c>
      <c r="H19" s="108">
        <f>IFERROR(VLOOKUP('Puntuación Proyectos'!H34,pick_ease,2,FALSE)*$D19,"")</f>
        <v>3</v>
      </c>
      <c r="I19" s="108">
        <f>IFERROR(VLOOKUP('Puntuación Proyectos'!I34,pick_ease,2,FALSE)*$D19,"")</f>
        <v>0</v>
      </c>
      <c r="J19" s="108">
        <f>IFERROR(VLOOKUP('Puntuación Proyectos'!J34,pick_ease,2,FALSE)*$D19,"")</f>
        <v>0</v>
      </c>
      <c r="K19" s="108">
        <f>IFERROR(VLOOKUP('Puntuación Proyectos'!K34,pick_ease,2,FALSE)*$D19,"")</f>
        <v>-3</v>
      </c>
      <c r="L19" s="108">
        <f>IFERROR(VLOOKUP('Puntuación Proyectos'!L34,pick_ease,2,FALSE)*$D19,"")</f>
        <v>0</v>
      </c>
      <c r="M19" s="108">
        <f>IFERROR(VLOOKUP('Puntuación Proyectos'!M34,pick_ease,2,FALSE)*$D19,"")</f>
        <v>3</v>
      </c>
      <c r="N19" s="108">
        <f>IFERROR(VLOOKUP('Puntuación Proyectos'!N34,pick_ease,2,FALSE)*$D19,"")</f>
        <v>0</v>
      </c>
      <c r="O19" s="117" t="str">
        <f>IFERROR(VLOOKUP('Puntuación Proyectos'!O34,pick_ease,2,FALSE)*$D19,"")</f>
        <v/>
      </c>
      <c r="P19" s="14" t="str">
        <f>IFERROR(VLOOKUP('Puntuación Proyectos'!P34,pick_ease,2,FALSE)*$D19,"")</f>
        <v/>
      </c>
      <c r="Q19" s="14" t="str">
        <f>IFERROR(VLOOKUP('Puntuación Proyectos'!Q34,pick_ease,2,FALSE)*$D19,"")</f>
        <v/>
      </c>
      <c r="R19" s="14" t="str">
        <f>IFERROR(VLOOKUP('Puntuación Proyectos'!R34,pick_ease,2,FALSE)*$D19,"")</f>
        <v/>
      </c>
      <c r="S19" s="14" t="str">
        <f>IFERROR(VLOOKUP('Puntuación Proyectos'!S34,pick_ease,2,FALSE)*$D19,"")</f>
        <v/>
      </c>
      <c r="T19" s="14" t="str">
        <f>IFERROR(VLOOKUP('Puntuación Proyectos'!T34,pick_ease,2,FALSE)*$D19,"")</f>
        <v/>
      </c>
      <c r="U19" s="73" t="str">
        <f>IFERROR(VLOOKUP('Puntuación Proyectos'!U34,pick_ease,2,FALSE)*$D19,"")</f>
        <v/>
      </c>
      <c r="V19" s="73" t="str">
        <f>IFERROR(VLOOKUP('Puntuación Proyectos'!V34,pick_ease,2,FALSE)*$D19,"")</f>
        <v/>
      </c>
      <c r="W19" s="73" t="str">
        <f>IFERROR(VLOOKUP('Puntuación Proyectos'!W34,pick_ease,2,FALSE)*$D19,"")</f>
        <v/>
      </c>
      <c r="X19" s="73" t="str">
        <f>IFERROR(VLOOKUP('Puntuación Proyectos'!X34,pick_ease,2,FALSE)*$D19,"")</f>
        <v/>
      </c>
      <c r="Y19" s="14" t="str">
        <f>IFERROR(VLOOKUP('Puntuación Proyectos'!Y34,pick_ease,2,FALSE)*$D19,"")</f>
        <v/>
      </c>
      <c r="Z19" s="14" t="str">
        <f>IFERROR(VLOOKUP('Puntuación Proyectos'!Z34,pick_ease,2,FALSE)*$D19,"")</f>
        <v/>
      </c>
      <c r="AA19" s="14" t="str">
        <f>IFERROR(VLOOKUP('Puntuación Proyectos'!AA34,pick_ease,2,FALSE)*$D19,"")</f>
        <v/>
      </c>
      <c r="AB19" s="14" t="str">
        <f>IFERROR(VLOOKUP('Puntuación Proyectos'!AB34,pick_ease,2,FALSE)*$D19,"")</f>
        <v/>
      </c>
      <c r="AC19" s="14" t="str">
        <f>IFERROR(VLOOKUP('Puntuación Proyectos'!AC34,pick_ease,2,FALSE)*$D19,"")</f>
        <v/>
      </c>
      <c r="AD19" s="14" t="str">
        <f>IFERROR(VLOOKUP('Puntuación Proyectos'!AD34,pick_ease,2,FALSE)*$D19,"")</f>
        <v/>
      </c>
      <c r="AE19" s="14" t="str">
        <f>IFERROR(VLOOKUP('Puntuación Proyectos'!AE34,pick_ease,2,FALSE)*$D19,"")</f>
        <v/>
      </c>
      <c r="AF19" s="14" t="str">
        <f>IFERROR(VLOOKUP('Puntuación Proyectos'!AF34,pick_ease,2,FALSE)*$D19,"")</f>
        <v/>
      </c>
      <c r="AG19" s="14" t="str">
        <f>IFERROR(VLOOKUP('Puntuación Proyectos'!AG34,pick_ease,2,FALSE)*$D19,"")</f>
        <v/>
      </c>
      <c r="AH19" s="14" t="str">
        <f>IFERROR(VLOOKUP('Puntuación Proyectos'!AH34,pick_ease,2,FALSE)*$D19,"")</f>
        <v/>
      </c>
      <c r="AI19" s="14" t="str">
        <f>IFERROR(VLOOKUP('Puntuación Proyectos'!AI34,pick_ease,2,FALSE)*$D19,"")</f>
        <v/>
      </c>
      <c r="AJ19" s="14" t="str">
        <f>IFERROR(VLOOKUP('Puntuación Proyectos'!AJ34,pick_ease,2,FALSE)*$D19,"")</f>
        <v/>
      </c>
      <c r="AK19" s="14" t="str">
        <f>IFERROR(VLOOKUP('Puntuación Proyectos'!AK34,pick_ease,2,FALSE)*$D19,"")</f>
        <v/>
      </c>
      <c r="AL19" s="14" t="str">
        <f>IFERROR(VLOOKUP('Puntuación Proyectos'!AL34,pick_ease,2,FALSE)*$D19,"")</f>
        <v/>
      </c>
      <c r="AM19" s="14" t="str">
        <f>IFERROR(VLOOKUP('Puntuación Proyectos'!AM34,pick_ease,2,FALSE)*$D19,"")</f>
        <v/>
      </c>
      <c r="AN19" s="14" t="str">
        <f>IFERROR(VLOOKUP('Puntuación Proyectos'!AN34,pick_ease,2,FALSE)*$D19,"")</f>
        <v/>
      </c>
      <c r="AO19" s="14" t="str">
        <f>IFERROR(VLOOKUP('Puntuación Proyectos'!AO34,pick_ease,2,FALSE)*$D19,"")</f>
        <v/>
      </c>
      <c r="AP19" s="14" t="str">
        <f>IFERROR(VLOOKUP('Puntuación Proyectos'!AP34,pick_ease,2,FALSE)*$D19,"")</f>
        <v/>
      </c>
      <c r="AQ19" s="14" t="str">
        <f>IFERROR(VLOOKUP('Puntuación Proyectos'!AQ34,pick_ease,2,FALSE)*$D19,"")</f>
        <v/>
      </c>
      <c r="AR19" s="14" t="str">
        <f>IFERROR(VLOOKUP('Puntuación Proyectos'!AR34,pick_ease,2,FALSE)*$D19,"")</f>
        <v/>
      </c>
      <c r="AS19" s="14" t="str">
        <f>IFERROR(VLOOKUP('Puntuación Proyectos'!AS34,pick_ease,2,FALSE)*$D19,"")</f>
        <v/>
      </c>
      <c r="AT19" s="14" t="str">
        <f>IFERROR(VLOOKUP('Puntuación Proyectos'!AT34,pick_ease,2,FALSE)*$D19,"")</f>
        <v/>
      </c>
      <c r="AU19" s="14" t="str">
        <f>IFERROR(VLOOKUP('Puntuación Proyectos'!AU34,pick_ease,2,FALSE)*$D19,"")</f>
        <v/>
      </c>
      <c r="AV19" s="14" t="str">
        <f>IFERROR(VLOOKUP('Puntuación Proyectos'!AV34,pick_ease,2,FALSE)*$D19,"")</f>
        <v/>
      </c>
      <c r="AW19" s="14" t="str">
        <f>IFERROR(VLOOKUP('Puntuación Proyectos'!AW34,pick_ease,2,FALSE)*$D19,"")</f>
        <v/>
      </c>
      <c r="AX19" s="14" t="str">
        <f>IFERROR(VLOOKUP('Puntuación Proyectos'!AX34,pick_ease,2,FALSE)*$D19,"")</f>
        <v/>
      </c>
      <c r="AY19" s="14" t="str">
        <f>IFERROR(VLOOKUP('Puntuación Proyectos'!AY34,pick_ease,2,FALSE)*$D19,"")</f>
        <v/>
      </c>
      <c r="AZ19" s="14" t="str">
        <f>IFERROR(VLOOKUP('Puntuación Proyectos'!AZ34,pick_ease,2,FALSE)*$D19,"")</f>
        <v/>
      </c>
      <c r="BA19" s="14" t="str">
        <f>IFERROR(VLOOKUP('Puntuación Proyectos'!BA34,pick_ease,2,FALSE)*$D19,"")</f>
        <v/>
      </c>
      <c r="BB19" s="14" t="str">
        <f>IFERROR(VLOOKUP('Puntuación Proyectos'!BB34,pick_ease,2,FALSE)*$D19,"")</f>
        <v/>
      </c>
      <c r="BC19" s="14" t="str">
        <f>IFERROR(VLOOKUP('Puntuación Proyectos'!BC34,pick_ease,2,FALSE)*$D19,"")</f>
        <v/>
      </c>
      <c r="BD19" s="14" t="str">
        <f>IFERROR(VLOOKUP('Puntuación Proyectos'!BD34,pick_ease,2,FALSE)*$D19,"")</f>
        <v/>
      </c>
      <c r="BE19" s="14" t="str">
        <f>IFERROR(VLOOKUP('Puntuación Proyectos'!BE34,pick_ease,2,FALSE)*$D19,"")</f>
        <v/>
      </c>
      <c r="BF19" s="14" t="str">
        <f>IFERROR(VLOOKUP('Puntuación Proyectos'!BF34,pick_ease,2,FALSE)*$D19,"")</f>
        <v/>
      </c>
      <c r="BG19" s="14" t="str">
        <f>IFERROR(VLOOKUP('Puntuación Proyectos'!BG34,pick_ease,2,FALSE)*$D19,"")</f>
        <v/>
      </c>
      <c r="BH19" s="14" t="str">
        <f>IFERROR(VLOOKUP('Puntuación Proyectos'!BH34,pick_ease,2,FALSE)*$D19,"")</f>
        <v/>
      </c>
      <c r="BI19" s="14" t="str">
        <f>IFERROR(VLOOKUP('Puntuación Proyectos'!BI34,pick_ease,2,FALSE)*$D19,"")</f>
        <v/>
      </c>
      <c r="BJ19" s="14" t="str">
        <f>IFERROR(VLOOKUP('Puntuación Proyectos'!BJ34,pick_ease,2,FALSE)*$D19,"")</f>
        <v/>
      </c>
      <c r="BK19" s="14" t="str">
        <f>IFERROR(VLOOKUP('Puntuación Proyectos'!BK34,pick_ease,2,FALSE)*$D19,"")</f>
        <v/>
      </c>
      <c r="BL19" s="14" t="str">
        <f>IFERROR(VLOOKUP('Puntuación Proyectos'!BL34,pick_ease,2,FALSE)*$D19,"")</f>
        <v/>
      </c>
      <c r="BM19" s="14" t="str">
        <f>IFERROR(VLOOKUP('Puntuación Proyectos'!BM34,pick_ease,2,FALSE)*$D19,"")</f>
        <v/>
      </c>
      <c r="BN19" s="14" t="str">
        <f>IFERROR(VLOOKUP('Puntuación Proyectos'!BN34,pick_ease,2,FALSE)*$D19,"")</f>
        <v/>
      </c>
      <c r="BO19" s="14" t="str">
        <f>IFERROR(VLOOKUP('Puntuación Proyectos'!BO34,pick_ease,2,FALSE)*$D19,"")</f>
        <v/>
      </c>
      <c r="BP19" s="14" t="str">
        <f>IFERROR(VLOOKUP('Puntuación Proyectos'!BP34,pick_ease,2,FALSE)*$D19,"")</f>
        <v/>
      </c>
      <c r="BQ19" s="14" t="str">
        <f>IFERROR(VLOOKUP('Puntuación Proyectos'!BQ34,pick_ease,2,FALSE)*$D19,"")</f>
        <v/>
      </c>
      <c r="BR19" s="14" t="str">
        <f>IFERROR(VLOOKUP('Puntuación Proyectos'!BR34,pick_ease,2,FALSE)*$D19,"")</f>
        <v/>
      </c>
      <c r="BS19" s="14" t="str">
        <f>IFERROR(VLOOKUP('Puntuación Proyectos'!BS34,pick_ease,2,FALSE)*$D19,"")</f>
        <v/>
      </c>
      <c r="BT19" s="14" t="str">
        <f>IFERROR(VLOOKUP('Puntuación Proyectos'!BT34,pick_ease,2,FALSE)*$D19,"")</f>
        <v/>
      </c>
      <c r="BU19" s="14" t="str">
        <f>IFERROR(VLOOKUP('Puntuación Proyectos'!BU34,pick_ease,2,FALSE)*$D19,"")</f>
        <v/>
      </c>
      <c r="BV19" s="14" t="str">
        <f>IFERROR(VLOOKUP('Puntuación Proyectos'!BV34,pick_ease,2,FALSE)*$D19,"")</f>
        <v/>
      </c>
      <c r="BW19" s="14" t="str">
        <f>IFERROR(VLOOKUP('Puntuación Proyectos'!BW34,pick_ease,2,FALSE)*$D19,"")</f>
        <v/>
      </c>
      <c r="BX19" s="14" t="str">
        <f>IFERROR(VLOOKUP('Puntuación Proyectos'!BX34,pick_ease,2,FALSE)*$D19,"")</f>
        <v/>
      </c>
      <c r="BY19" s="14" t="str">
        <f>IFERROR(VLOOKUP('Puntuación Proyectos'!BY34,pick_ease,2,FALSE)*$D19,"")</f>
        <v/>
      </c>
      <c r="BZ19" s="14" t="str">
        <f>IFERROR(VLOOKUP('Puntuación Proyectos'!BZ34,pick_ease,2,FALSE)*$D19,"")</f>
        <v/>
      </c>
      <c r="CA19" s="14" t="str">
        <f>IFERROR(VLOOKUP('Puntuación Proyectos'!CA34,pick_ease,2,FALSE)*$D19,"")</f>
        <v/>
      </c>
      <c r="CB19" s="14" t="str">
        <f>IFERROR(VLOOKUP('Puntuación Proyectos'!CB34,pick_ease,2,FALSE)*$D19,"")</f>
        <v/>
      </c>
      <c r="CC19" s="14" t="str">
        <f>IFERROR(VLOOKUP('Puntuación Proyectos'!CC34,pick_ease,2,FALSE)*$D19,"")</f>
        <v/>
      </c>
      <c r="CD19" s="14" t="str">
        <f>IFERROR(VLOOKUP('Puntuación Proyectos'!CD34,pick_ease,2,FALSE)*$D19,"")</f>
        <v/>
      </c>
      <c r="CE19" s="14" t="str">
        <f>IFERROR(VLOOKUP('Puntuación Proyectos'!CE34,pick_ease,2,FALSE)*$D19,"")</f>
        <v/>
      </c>
      <c r="CF19" s="14" t="str">
        <f>IFERROR(VLOOKUP('Puntuación Proyectos'!CF34,pick_ease,2,FALSE)*$D19,"")</f>
        <v/>
      </c>
      <c r="CG19" s="14" t="str">
        <f>IFERROR(VLOOKUP('Puntuación Proyectos'!CG34,pick_ease,2,FALSE)*$D19,"")</f>
        <v/>
      </c>
      <c r="CH19" s="14" t="str">
        <f>IFERROR(VLOOKUP('Puntuación Proyectos'!CH34,pick_ease,2,FALSE)*$D19,"")</f>
        <v/>
      </c>
      <c r="CI19" s="14" t="str">
        <f>IFERROR(VLOOKUP('Puntuación Proyectos'!CI34,pick_ease,2,FALSE)*$D19,"")</f>
        <v/>
      </c>
      <c r="CJ19" s="14" t="str">
        <f>IFERROR(VLOOKUP('Puntuación Proyectos'!CJ34,pick_ease,2,FALSE)*$D19,"")</f>
        <v/>
      </c>
      <c r="CK19" s="14" t="str">
        <f>IFERROR(VLOOKUP('Puntuación Proyectos'!CK34,pick_ease,2,FALSE)*$D19,"")</f>
        <v/>
      </c>
      <c r="CL19" s="14" t="str">
        <f>IFERROR(VLOOKUP('Puntuación Proyectos'!CL34,pick_ease,2,FALSE)*$D19,"")</f>
        <v/>
      </c>
      <c r="CM19" s="14" t="str">
        <f>IFERROR(VLOOKUP('Puntuación Proyectos'!CM34,pick_ease,2,FALSE)*$D19,"")</f>
        <v/>
      </c>
      <c r="CN19" s="14" t="str">
        <f>IFERROR(VLOOKUP('Puntuación Proyectos'!CN34,pick_ease,2,FALSE)*$D19,"")</f>
        <v/>
      </c>
      <c r="CO19" s="14" t="str">
        <f>IFERROR(VLOOKUP('Puntuación Proyectos'!CO34,pick_ease,2,FALSE)*$D19,"")</f>
        <v/>
      </c>
      <c r="CP19" s="14" t="str">
        <f>IFERROR(VLOOKUP('Puntuación Proyectos'!CP34,pick_ease,2,FALSE)*$D19,"")</f>
        <v/>
      </c>
      <c r="CQ19" s="14" t="str">
        <f>IFERROR(VLOOKUP('Puntuación Proyectos'!CQ34,pick_ease,2,FALSE)*$D19,"")</f>
        <v/>
      </c>
      <c r="CR19" s="14" t="str">
        <f>IFERROR(VLOOKUP('Puntuación Proyectos'!CR34,pick_ease,2,FALSE)*$D19,"")</f>
        <v/>
      </c>
      <c r="CS19" s="14" t="str">
        <f>IFERROR(VLOOKUP('Puntuación Proyectos'!CS34,pick_ease,2,FALSE)*$D19,"")</f>
        <v/>
      </c>
      <c r="CT19" s="14" t="str">
        <f>IFERROR(VLOOKUP('Puntuación Proyectos'!CT34,pick_ease,2,FALSE)*$D19,"")</f>
        <v/>
      </c>
      <c r="CU19" s="14" t="str">
        <f>IFERROR(VLOOKUP('Puntuación Proyectos'!CU34,pick_ease,2,FALSE)*$D19,"")</f>
        <v/>
      </c>
      <c r="CV19" s="14" t="str">
        <f>IFERROR(VLOOKUP('Puntuación Proyectos'!CV34,pick_ease,2,FALSE)*$D19,"")</f>
        <v/>
      </c>
      <c r="CW19" s="88" t="str">
        <f>IFERROR(VLOOKUP('Puntuación Proyectos'!CW34,pick_ease,2,FALSE)*$D19,"")</f>
        <v/>
      </c>
      <c r="CX19" s="93"/>
    </row>
    <row r="20" spans="2:102" s="6" customFormat="1" ht="20.100000000000001" customHeight="1" x14ac:dyDescent="0.25">
      <c r="B20" s="12" t="str">
        <f>IF('Puntuación Proyectos'!B35="","",'Puntuación Proyectos'!B35)</f>
        <v>Facilidad para asegurar las competencias y habilidades de los colaboradores</v>
      </c>
      <c r="C20" s="13">
        <f>'Puntuación Proyectos'!C39</f>
        <v>0</v>
      </c>
      <c r="D20" s="73">
        <f>'Puntuación Proyectos'!D35</f>
        <v>2</v>
      </c>
      <c r="E20" s="108">
        <f>IFERROR(VLOOKUP('Puntuación Proyectos'!E35,pick_ease,2,FALSE)*$D20,"")</f>
        <v>3</v>
      </c>
      <c r="F20" s="108">
        <f>IFERROR(VLOOKUP('Puntuación Proyectos'!F35,pick_ease,2,FALSE)*$D20,"")</f>
        <v>3</v>
      </c>
      <c r="G20" s="108">
        <f>IFERROR(VLOOKUP('Puntuación Proyectos'!G35,pick_ease,2,FALSE)*$D20,"")</f>
        <v>3</v>
      </c>
      <c r="H20" s="108">
        <f>IFERROR(VLOOKUP('Puntuación Proyectos'!H35,pick_ease,2,FALSE)*$D20,"")</f>
        <v>3</v>
      </c>
      <c r="I20" s="108">
        <f>IFERROR(VLOOKUP('Puntuación Proyectos'!I35,pick_ease,2,FALSE)*$D20,"")</f>
        <v>3</v>
      </c>
      <c r="J20" s="108">
        <f>IFERROR(VLOOKUP('Puntuación Proyectos'!J35,pick_ease,2,FALSE)*$D20,"")</f>
        <v>0</v>
      </c>
      <c r="K20" s="108">
        <f>IFERROR(VLOOKUP('Puntuación Proyectos'!K35,pick_ease,2,FALSE)*$D20,"")</f>
        <v>0</v>
      </c>
      <c r="L20" s="108">
        <f>IFERROR(VLOOKUP('Puntuación Proyectos'!L35,pick_ease,2,FALSE)*$D20,"")</f>
        <v>3</v>
      </c>
      <c r="M20" s="108">
        <f>IFERROR(VLOOKUP('Puntuación Proyectos'!M35,pick_ease,2,FALSE)*$D20,"")</f>
        <v>0</v>
      </c>
      <c r="N20" s="108">
        <f>IFERROR(VLOOKUP('Puntuación Proyectos'!N35,pick_ease,2,FALSE)*$D20,"")</f>
        <v>3</v>
      </c>
      <c r="O20" s="117" t="str">
        <f>IFERROR(VLOOKUP('Puntuación Proyectos'!O35,pick_ease,2,FALSE)*$D20,"")</f>
        <v/>
      </c>
      <c r="P20" s="14" t="str">
        <f>IFERROR(VLOOKUP('Puntuación Proyectos'!P35,pick_ease,2,FALSE)*$D20,"")</f>
        <v/>
      </c>
      <c r="Q20" s="14" t="str">
        <f>IFERROR(VLOOKUP('Puntuación Proyectos'!Q35,pick_ease,2,FALSE)*$D20,"")</f>
        <v/>
      </c>
      <c r="R20" s="14" t="str">
        <f>IFERROR(VLOOKUP('Puntuación Proyectos'!R35,pick_ease,2,FALSE)*$D20,"")</f>
        <v/>
      </c>
      <c r="S20" s="14" t="str">
        <f>IFERROR(VLOOKUP('Puntuación Proyectos'!S35,pick_ease,2,FALSE)*$D20,"")</f>
        <v/>
      </c>
      <c r="T20" s="14" t="str">
        <f>IFERROR(VLOOKUP('Puntuación Proyectos'!T35,pick_ease,2,FALSE)*$D20,"")</f>
        <v/>
      </c>
      <c r="U20" s="73" t="str">
        <f>IFERROR(VLOOKUP('Puntuación Proyectos'!U35,pick_ease,2,FALSE)*$D20,"")</f>
        <v/>
      </c>
      <c r="V20" s="73" t="str">
        <f>IFERROR(VLOOKUP('Puntuación Proyectos'!V35,pick_ease,2,FALSE)*$D20,"")</f>
        <v/>
      </c>
      <c r="W20" s="73" t="str">
        <f>IFERROR(VLOOKUP('Puntuación Proyectos'!W35,pick_ease,2,FALSE)*$D20,"")</f>
        <v/>
      </c>
      <c r="X20" s="73" t="str">
        <f>IFERROR(VLOOKUP('Puntuación Proyectos'!X35,pick_ease,2,FALSE)*$D20,"")</f>
        <v/>
      </c>
      <c r="Y20" s="14" t="str">
        <f>IFERROR(VLOOKUP('Puntuación Proyectos'!Y35,pick_ease,2,FALSE)*$D20,"")</f>
        <v/>
      </c>
      <c r="Z20" s="14" t="str">
        <f>IFERROR(VLOOKUP('Puntuación Proyectos'!Z35,pick_ease,2,FALSE)*$D20,"")</f>
        <v/>
      </c>
      <c r="AA20" s="14" t="str">
        <f>IFERROR(VLOOKUP('Puntuación Proyectos'!AA35,pick_ease,2,FALSE)*$D20,"")</f>
        <v/>
      </c>
      <c r="AB20" s="14" t="str">
        <f>IFERROR(VLOOKUP('Puntuación Proyectos'!AB35,pick_ease,2,FALSE)*$D20,"")</f>
        <v/>
      </c>
      <c r="AC20" s="14" t="str">
        <f>IFERROR(VLOOKUP('Puntuación Proyectos'!AC35,pick_ease,2,FALSE)*$D20,"")</f>
        <v/>
      </c>
      <c r="AD20" s="14" t="str">
        <f>IFERROR(VLOOKUP('Puntuación Proyectos'!AD35,pick_ease,2,FALSE)*$D20,"")</f>
        <v/>
      </c>
      <c r="AE20" s="14" t="str">
        <f>IFERROR(VLOOKUP('Puntuación Proyectos'!AE35,pick_ease,2,FALSE)*$D20,"")</f>
        <v/>
      </c>
      <c r="AF20" s="14" t="str">
        <f>IFERROR(VLOOKUP('Puntuación Proyectos'!AF35,pick_ease,2,FALSE)*$D20,"")</f>
        <v/>
      </c>
      <c r="AG20" s="14" t="str">
        <f>IFERROR(VLOOKUP('Puntuación Proyectos'!AG35,pick_ease,2,FALSE)*$D20,"")</f>
        <v/>
      </c>
      <c r="AH20" s="14" t="str">
        <f>IFERROR(VLOOKUP('Puntuación Proyectos'!AH35,pick_ease,2,FALSE)*$D20,"")</f>
        <v/>
      </c>
      <c r="AI20" s="14" t="str">
        <f>IFERROR(VLOOKUP('Puntuación Proyectos'!AI35,pick_ease,2,FALSE)*$D20,"")</f>
        <v/>
      </c>
      <c r="AJ20" s="14" t="str">
        <f>IFERROR(VLOOKUP('Puntuación Proyectos'!AJ35,pick_ease,2,FALSE)*$D20,"")</f>
        <v/>
      </c>
      <c r="AK20" s="14" t="str">
        <f>IFERROR(VLOOKUP('Puntuación Proyectos'!AK35,pick_ease,2,FALSE)*$D20,"")</f>
        <v/>
      </c>
      <c r="AL20" s="14" t="str">
        <f>IFERROR(VLOOKUP('Puntuación Proyectos'!AL35,pick_ease,2,FALSE)*$D20,"")</f>
        <v/>
      </c>
      <c r="AM20" s="14" t="str">
        <f>IFERROR(VLOOKUP('Puntuación Proyectos'!AM35,pick_ease,2,FALSE)*$D20,"")</f>
        <v/>
      </c>
      <c r="AN20" s="14" t="str">
        <f>IFERROR(VLOOKUP('Puntuación Proyectos'!AN35,pick_ease,2,FALSE)*$D20,"")</f>
        <v/>
      </c>
      <c r="AO20" s="14" t="str">
        <f>IFERROR(VLOOKUP('Puntuación Proyectos'!AO35,pick_ease,2,FALSE)*$D20,"")</f>
        <v/>
      </c>
      <c r="AP20" s="14" t="str">
        <f>IFERROR(VLOOKUP('Puntuación Proyectos'!AP35,pick_ease,2,FALSE)*$D20,"")</f>
        <v/>
      </c>
      <c r="AQ20" s="14" t="str">
        <f>IFERROR(VLOOKUP('Puntuación Proyectos'!AQ35,pick_ease,2,FALSE)*$D20,"")</f>
        <v/>
      </c>
      <c r="AR20" s="14" t="str">
        <f>IFERROR(VLOOKUP('Puntuación Proyectos'!AR35,pick_ease,2,FALSE)*$D20,"")</f>
        <v/>
      </c>
      <c r="AS20" s="14" t="str">
        <f>IFERROR(VLOOKUP('Puntuación Proyectos'!AS35,pick_ease,2,FALSE)*$D20,"")</f>
        <v/>
      </c>
      <c r="AT20" s="14" t="str">
        <f>IFERROR(VLOOKUP('Puntuación Proyectos'!AT35,pick_ease,2,FALSE)*$D20,"")</f>
        <v/>
      </c>
      <c r="AU20" s="14" t="str">
        <f>IFERROR(VLOOKUP('Puntuación Proyectos'!AU35,pick_ease,2,FALSE)*$D20,"")</f>
        <v/>
      </c>
      <c r="AV20" s="14" t="str">
        <f>IFERROR(VLOOKUP('Puntuación Proyectos'!AV35,pick_ease,2,FALSE)*$D20,"")</f>
        <v/>
      </c>
      <c r="AW20" s="14" t="str">
        <f>IFERROR(VLOOKUP('Puntuación Proyectos'!AW35,pick_ease,2,FALSE)*$D20,"")</f>
        <v/>
      </c>
      <c r="AX20" s="14" t="str">
        <f>IFERROR(VLOOKUP('Puntuación Proyectos'!AX35,pick_ease,2,FALSE)*$D20,"")</f>
        <v/>
      </c>
      <c r="AY20" s="14" t="str">
        <f>IFERROR(VLOOKUP('Puntuación Proyectos'!AY35,pick_ease,2,FALSE)*$D20,"")</f>
        <v/>
      </c>
      <c r="AZ20" s="14" t="str">
        <f>IFERROR(VLOOKUP('Puntuación Proyectos'!AZ35,pick_ease,2,FALSE)*$D20,"")</f>
        <v/>
      </c>
      <c r="BA20" s="14" t="str">
        <f>IFERROR(VLOOKUP('Puntuación Proyectos'!BA35,pick_ease,2,FALSE)*$D20,"")</f>
        <v/>
      </c>
      <c r="BB20" s="14" t="str">
        <f>IFERROR(VLOOKUP('Puntuación Proyectos'!BB35,pick_ease,2,FALSE)*$D20,"")</f>
        <v/>
      </c>
      <c r="BC20" s="14" t="str">
        <f>IFERROR(VLOOKUP('Puntuación Proyectos'!BC35,pick_ease,2,FALSE)*$D20,"")</f>
        <v/>
      </c>
      <c r="BD20" s="14" t="str">
        <f>IFERROR(VLOOKUP('Puntuación Proyectos'!BD35,pick_ease,2,FALSE)*$D20,"")</f>
        <v/>
      </c>
      <c r="BE20" s="14" t="str">
        <f>IFERROR(VLOOKUP('Puntuación Proyectos'!BE35,pick_ease,2,FALSE)*$D20,"")</f>
        <v/>
      </c>
      <c r="BF20" s="14" t="str">
        <f>IFERROR(VLOOKUP('Puntuación Proyectos'!BF35,pick_ease,2,FALSE)*$D20,"")</f>
        <v/>
      </c>
      <c r="BG20" s="14" t="str">
        <f>IFERROR(VLOOKUP('Puntuación Proyectos'!BG35,pick_ease,2,FALSE)*$D20,"")</f>
        <v/>
      </c>
      <c r="BH20" s="14" t="str">
        <f>IFERROR(VLOOKUP('Puntuación Proyectos'!BH35,pick_ease,2,FALSE)*$D20,"")</f>
        <v/>
      </c>
      <c r="BI20" s="14" t="str">
        <f>IFERROR(VLOOKUP('Puntuación Proyectos'!BI35,pick_ease,2,FALSE)*$D20,"")</f>
        <v/>
      </c>
      <c r="BJ20" s="14" t="str">
        <f>IFERROR(VLOOKUP('Puntuación Proyectos'!BJ35,pick_ease,2,FALSE)*$D20,"")</f>
        <v/>
      </c>
      <c r="BK20" s="14" t="str">
        <f>IFERROR(VLOOKUP('Puntuación Proyectos'!BK35,pick_ease,2,FALSE)*$D20,"")</f>
        <v/>
      </c>
      <c r="BL20" s="14" t="str">
        <f>IFERROR(VLOOKUP('Puntuación Proyectos'!BL35,pick_ease,2,FALSE)*$D20,"")</f>
        <v/>
      </c>
      <c r="BM20" s="14" t="str">
        <f>IFERROR(VLOOKUP('Puntuación Proyectos'!BM35,pick_ease,2,FALSE)*$D20,"")</f>
        <v/>
      </c>
      <c r="BN20" s="14" t="str">
        <f>IFERROR(VLOOKUP('Puntuación Proyectos'!BN35,pick_ease,2,FALSE)*$D20,"")</f>
        <v/>
      </c>
      <c r="BO20" s="14" t="str">
        <f>IFERROR(VLOOKUP('Puntuación Proyectos'!BO35,pick_ease,2,FALSE)*$D20,"")</f>
        <v/>
      </c>
      <c r="BP20" s="14" t="str">
        <f>IFERROR(VLOOKUP('Puntuación Proyectos'!BP35,pick_ease,2,FALSE)*$D20,"")</f>
        <v/>
      </c>
      <c r="BQ20" s="14" t="str">
        <f>IFERROR(VLOOKUP('Puntuación Proyectos'!BQ35,pick_ease,2,FALSE)*$D20,"")</f>
        <v/>
      </c>
      <c r="BR20" s="14" t="str">
        <f>IFERROR(VLOOKUP('Puntuación Proyectos'!BR35,pick_ease,2,FALSE)*$D20,"")</f>
        <v/>
      </c>
      <c r="BS20" s="14" t="str">
        <f>IFERROR(VLOOKUP('Puntuación Proyectos'!BS35,pick_ease,2,FALSE)*$D20,"")</f>
        <v/>
      </c>
      <c r="BT20" s="14" t="str">
        <f>IFERROR(VLOOKUP('Puntuación Proyectos'!BT35,pick_ease,2,FALSE)*$D20,"")</f>
        <v/>
      </c>
      <c r="BU20" s="14" t="str">
        <f>IFERROR(VLOOKUP('Puntuación Proyectos'!BU35,pick_ease,2,FALSE)*$D20,"")</f>
        <v/>
      </c>
      <c r="BV20" s="14" t="str">
        <f>IFERROR(VLOOKUP('Puntuación Proyectos'!BV35,pick_ease,2,FALSE)*$D20,"")</f>
        <v/>
      </c>
      <c r="BW20" s="14" t="str">
        <f>IFERROR(VLOOKUP('Puntuación Proyectos'!BW35,pick_ease,2,FALSE)*$D20,"")</f>
        <v/>
      </c>
      <c r="BX20" s="14" t="str">
        <f>IFERROR(VLOOKUP('Puntuación Proyectos'!BX35,pick_ease,2,FALSE)*$D20,"")</f>
        <v/>
      </c>
      <c r="BY20" s="14" t="str">
        <f>IFERROR(VLOOKUP('Puntuación Proyectos'!BY35,pick_ease,2,FALSE)*$D20,"")</f>
        <v/>
      </c>
      <c r="BZ20" s="14" t="str">
        <f>IFERROR(VLOOKUP('Puntuación Proyectos'!BZ35,pick_ease,2,FALSE)*$D20,"")</f>
        <v/>
      </c>
      <c r="CA20" s="14" t="str">
        <f>IFERROR(VLOOKUP('Puntuación Proyectos'!CA35,pick_ease,2,FALSE)*$D20,"")</f>
        <v/>
      </c>
      <c r="CB20" s="14" t="str">
        <f>IFERROR(VLOOKUP('Puntuación Proyectos'!CB35,pick_ease,2,FALSE)*$D20,"")</f>
        <v/>
      </c>
      <c r="CC20" s="14" t="str">
        <f>IFERROR(VLOOKUP('Puntuación Proyectos'!CC35,pick_ease,2,FALSE)*$D20,"")</f>
        <v/>
      </c>
      <c r="CD20" s="14" t="str">
        <f>IFERROR(VLOOKUP('Puntuación Proyectos'!CD35,pick_ease,2,FALSE)*$D20,"")</f>
        <v/>
      </c>
      <c r="CE20" s="14" t="str">
        <f>IFERROR(VLOOKUP('Puntuación Proyectos'!CE35,pick_ease,2,FALSE)*$D20,"")</f>
        <v/>
      </c>
      <c r="CF20" s="14" t="str">
        <f>IFERROR(VLOOKUP('Puntuación Proyectos'!CF35,pick_ease,2,FALSE)*$D20,"")</f>
        <v/>
      </c>
      <c r="CG20" s="14" t="str">
        <f>IFERROR(VLOOKUP('Puntuación Proyectos'!CG35,pick_ease,2,FALSE)*$D20,"")</f>
        <v/>
      </c>
      <c r="CH20" s="14" t="str">
        <f>IFERROR(VLOOKUP('Puntuación Proyectos'!CH35,pick_ease,2,FALSE)*$D20,"")</f>
        <v/>
      </c>
      <c r="CI20" s="14" t="str">
        <f>IFERROR(VLOOKUP('Puntuación Proyectos'!CI35,pick_ease,2,FALSE)*$D20,"")</f>
        <v/>
      </c>
      <c r="CJ20" s="14" t="str">
        <f>IFERROR(VLOOKUP('Puntuación Proyectos'!CJ35,pick_ease,2,FALSE)*$D20,"")</f>
        <v/>
      </c>
      <c r="CK20" s="14" t="str">
        <f>IFERROR(VLOOKUP('Puntuación Proyectos'!CK35,pick_ease,2,FALSE)*$D20,"")</f>
        <v/>
      </c>
      <c r="CL20" s="14" t="str">
        <f>IFERROR(VLOOKUP('Puntuación Proyectos'!CL35,pick_ease,2,FALSE)*$D20,"")</f>
        <v/>
      </c>
      <c r="CM20" s="14" t="str">
        <f>IFERROR(VLOOKUP('Puntuación Proyectos'!CM35,pick_ease,2,FALSE)*$D20,"")</f>
        <v/>
      </c>
      <c r="CN20" s="14" t="str">
        <f>IFERROR(VLOOKUP('Puntuación Proyectos'!CN35,pick_ease,2,FALSE)*$D20,"")</f>
        <v/>
      </c>
      <c r="CO20" s="14" t="str">
        <f>IFERROR(VLOOKUP('Puntuación Proyectos'!CO35,pick_ease,2,FALSE)*$D20,"")</f>
        <v/>
      </c>
      <c r="CP20" s="14" t="str">
        <f>IFERROR(VLOOKUP('Puntuación Proyectos'!CP35,pick_ease,2,FALSE)*$D20,"")</f>
        <v/>
      </c>
      <c r="CQ20" s="14" t="str">
        <f>IFERROR(VLOOKUP('Puntuación Proyectos'!CQ35,pick_ease,2,FALSE)*$D20,"")</f>
        <v/>
      </c>
      <c r="CR20" s="14" t="str">
        <f>IFERROR(VLOOKUP('Puntuación Proyectos'!CR35,pick_ease,2,FALSE)*$D20,"")</f>
        <v/>
      </c>
      <c r="CS20" s="14" t="str">
        <f>IFERROR(VLOOKUP('Puntuación Proyectos'!CS35,pick_ease,2,FALSE)*$D20,"")</f>
        <v/>
      </c>
      <c r="CT20" s="14" t="str">
        <f>IFERROR(VLOOKUP('Puntuación Proyectos'!CT35,pick_ease,2,FALSE)*$D20,"")</f>
        <v/>
      </c>
      <c r="CU20" s="14" t="str">
        <f>IFERROR(VLOOKUP('Puntuación Proyectos'!CU35,pick_ease,2,FALSE)*$D20,"")</f>
        <v/>
      </c>
      <c r="CV20" s="14" t="str">
        <f>IFERROR(VLOOKUP('Puntuación Proyectos'!CV35,pick_ease,2,FALSE)*$D20,"")</f>
        <v/>
      </c>
      <c r="CW20" s="88" t="str">
        <f>IFERROR(VLOOKUP('Puntuación Proyectos'!CW35,pick_ease,2,FALSE)*$D20,"")</f>
        <v/>
      </c>
      <c r="CX20" s="93"/>
    </row>
    <row r="21" spans="2:102" s="6" customFormat="1" ht="20.100000000000001" customHeight="1" x14ac:dyDescent="0.25">
      <c r="B21" s="12" t="str">
        <f>IF('Puntuación Proyectos'!B36="","",'Puntuación Proyectos'!B36)</f>
        <v>Gestión de cambio necesaria para garantizar el compromiso de los colaboradores</v>
      </c>
      <c r="C21" s="13">
        <f>'Puntuación Proyectos'!C40</f>
        <v>0</v>
      </c>
      <c r="D21" s="73">
        <f>'Puntuación Proyectos'!D36</f>
        <v>2</v>
      </c>
      <c r="E21" s="108">
        <f>IFERROR(VLOOKUP('Puntuación Proyectos'!E36,pick_ease,2,FALSE)*$D21,"")</f>
        <v>3</v>
      </c>
      <c r="F21" s="108">
        <f>IFERROR(VLOOKUP('Puntuación Proyectos'!F36,pick_ease,2,FALSE)*$D21,"")</f>
        <v>0</v>
      </c>
      <c r="G21" s="108">
        <f>IFERROR(VLOOKUP('Puntuación Proyectos'!G36,pick_ease,2,FALSE)*$D21,"")</f>
        <v>3</v>
      </c>
      <c r="H21" s="108">
        <f>IFERROR(VLOOKUP('Puntuación Proyectos'!H36,pick_ease,2,FALSE)*$D21,"")</f>
        <v>3</v>
      </c>
      <c r="I21" s="108">
        <f>IFERROR(VLOOKUP('Puntuación Proyectos'!I36,pick_ease,2,FALSE)*$D21,"")</f>
        <v>0</v>
      </c>
      <c r="J21" s="108">
        <f>IFERROR(VLOOKUP('Puntuación Proyectos'!J36,pick_ease,2,FALSE)*$D21,"")</f>
        <v>3</v>
      </c>
      <c r="K21" s="108">
        <f>IFERROR(VLOOKUP('Puntuación Proyectos'!K36,pick_ease,2,FALSE)*$D21,"")</f>
        <v>-3</v>
      </c>
      <c r="L21" s="108">
        <f>IFERROR(VLOOKUP('Puntuación Proyectos'!L36,pick_ease,2,FALSE)*$D21,"")</f>
        <v>3</v>
      </c>
      <c r="M21" s="108">
        <f>IFERROR(VLOOKUP('Puntuación Proyectos'!M36,pick_ease,2,FALSE)*$D21,"")</f>
        <v>0</v>
      </c>
      <c r="N21" s="108">
        <f>IFERROR(VLOOKUP('Puntuación Proyectos'!N36,pick_ease,2,FALSE)*$D21,"")</f>
        <v>0</v>
      </c>
      <c r="O21" s="117" t="str">
        <f>IFERROR(VLOOKUP('Puntuación Proyectos'!O36,pick_ease,2,FALSE)*$D21,"")</f>
        <v/>
      </c>
      <c r="P21" s="14" t="str">
        <f>IFERROR(VLOOKUP('Puntuación Proyectos'!P36,pick_ease,2,FALSE)*$D21,"")</f>
        <v/>
      </c>
      <c r="Q21" s="14" t="str">
        <f>IFERROR(VLOOKUP('Puntuación Proyectos'!Q36,pick_ease,2,FALSE)*$D21,"")</f>
        <v/>
      </c>
      <c r="R21" s="14" t="str">
        <f>IFERROR(VLOOKUP('Puntuación Proyectos'!R36,pick_ease,2,FALSE)*$D21,"")</f>
        <v/>
      </c>
      <c r="S21" s="14" t="str">
        <f>IFERROR(VLOOKUP('Puntuación Proyectos'!S36,pick_ease,2,FALSE)*$D21,"")</f>
        <v/>
      </c>
      <c r="T21" s="14" t="str">
        <f>IFERROR(VLOOKUP('Puntuación Proyectos'!T36,pick_ease,2,FALSE)*$D21,"")</f>
        <v/>
      </c>
      <c r="U21" s="73" t="str">
        <f>IFERROR(VLOOKUP('Puntuación Proyectos'!U36,pick_ease,2,FALSE)*$D21,"")</f>
        <v/>
      </c>
      <c r="V21" s="73" t="str">
        <f>IFERROR(VLOOKUP('Puntuación Proyectos'!V36,pick_ease,2,FALSE)*$D21,"")</f>
        <v/>
      </c>
      <c r="W21" s="73" t="str">
        <f>IFERROR(VLOOKUP('Puntuación Proyectos'!W36,pick_ease,2,FALSE)*$D21,"")</f>
        <v/>
      </c>
      <c r="X21" s="73" t="str">
        <f>IFERROR(VLOOKUP('Puntuación Proyectos'!X36,pick_ease,2,FALSE)*$D21,"")</f>
        <v/>
      </c>
      <c r="Y21" s="14" t="str">
        <f>IFERROR(VLOOKUP('Puntuación Proyectos'!Y36,pick_ease,2,FALSE)*$D21,"")</f>
        <v/>
      </c>
      <c r="Z21" s="14" t="str">
        <f>IFERROR(VLOOKUP('Puntuación Proyectos'!Z36,pick_ease,2,FALSE)*$D21,"")</f>
        <v/>
      </c>
      <c r="AA21" s="14" t="str">
        <f>IFERROR(VLOOKUP('Puntuación Proyectos'!AA36,pick_ease,2,FALSE)*$D21,"")</f>
        <v/>
      </c>
      <c r="AB21" s="14" t="str">
        <f>IFERROR(VLOOKUP('Puntuación Proyectos'!AB36,pick_ease,2,FALSE)*$D21,"")</f>
        <v/>
      </c>
      <c r="AC21" s="14" t="str">
        <f>IFERROR(VLOOKUP('Puntuación Proyectos'!AC36,pick_ease,2,FALSE)*$D21,"")</f>
        <v/>
      </c>
      <c r="AD21" s="14" t="str">
        <f>IFERROR(VLOOKUP('Puntuación Proyectos'!AD36,pick_ease,2,FALSE)*$D21,"")</f>
        <v/>
      </c>
      <c r="AE21" s="14" t="str">
        <f>IFERROR(VLOOKUP('Puntuación Proyectos'!AE36,pick_ease,2,FALSE)*$D21,"")</f>
        <v/>
      </c>
      <c r="AF21" s="14" t="str">
        <f>IFERROR(VLOOKUP('Puntuación Proyectos'!AF36,pick_ease,2,FALSE)*$D21,"")</f>
        <v/>
      </c>
      <c r="AG21" s="14" t="str">
        <f>IFERROR(VLOOKUP('Puntuación Proyectos'!AG36,pick_ease,2,FALSE)*$D21,"")</f>
        <v/>
      </c>
      <c r="AH21" s="14" t="str">
        <f>IFERROR(VLOOKUP('Puntuación Proyectos'!AH36,pick_ease,2,FALSE)*$D21,"")</f>
        <v/>
      </c>
      <c r="AI21" s="14" t="str">
        <f>IFERROR(VLOOKUP('Puntuación Proyectos'!AI36,pick_ease,2,FALSE)*$D21,"")</f>
        <v/>
      </c>
      <c r="AJ21" s="14" t="str">
        <f>IFERROR(VLOOKUP('Puntuación Proyectos'!AJ36,pick_ease,2,FALSE)*$D21,"")</f>
        <v/>
      </c>
      <c r="AK21" s="14" t="str">
        <f>IFERROR(VLOOKUP('Puntuación Proyectos'!AK36,pick_ease,2,FALSE)*$D21,"")</f>
        <v/>
      </c>
      <c r="AL21" s="14" t="str">
        <f>IFERROR(VLOOKUP('Puntuación Proyectos'!AL36,pick_ease,2,FALSE)*$D21,"")</f>
        <v/>
      </c>
      <c r="AM21" s="14" t="str">
        <f>IFERROR(VLOOKUP('Puntuación Proyectos'!AM36,pick_ease,2,FALSE)*$D21,"")</f>
        <v/>
      </c>
      <c r="AN21" s="14" t="str">
        <f>IFERROR(VLOOKUP('Puntuación Proyectos'!AN36,pick_ease,2,FALSE)*$D21,"")</f>
        <v/>
      </c>
      <c r="AO21" s="14" t="str">
        <f>IFERROR(VLOOKUP('Puntuación Proyectos'!AO36,pick_ease,2,FALSE)*$D21,"")</f>
        <v/>
      </c>
      <c r="AP21" s="14" t="str">
        <f>IFERROR(VLOOKUP('Puntuación Proyectos'!AP36,pick_ease,2,FALSE)*$D21,"")</f>
        <v/>
      </c>
      <c r="AQ21" s="14" t="str">
        <f>IFERROR(VLOOKUP('Puntuación Proyectos'!AQ36,pick_ease,2,FALSE)*$D21,"")</f>
        <v/>
      </c>
      <c r="AR21" s="14" t="str">
        <f>IFERROR(VLOOKUP('Puntuación Proyectos'!AR36,pick_ease,2,FALSE)*$D21,"")</f>
        <v/>
      </c>
      <c r="AS21" s="14" t="str">
        <f>IFERROR(VLOOKUP('Puntuación Proyectos'!AS36,pick_ease,2,FALSE)*$D21,"")</f>
        <v/>
      </c>
      <c r="AT21" s="14" t="str">
        <f>IFERROR(VLOOKUP('Puntuación Proyectos'!AT36,pick_ease,2,FALSE)*$D21,"")</f>
        <v/>
      </c>
      <c r="AU21" s="14" t="str">
        <f>IFERROR(VLOOKUP('Puntuación Proyectos'!AU36,pick_ease,2,FALSE)*$D21,"")</f>
        <v/>
      </c>
      <c r="AV21" s="14" t="str">
        <f>IFERROR(VLOOKUP('Puntuación Proyectos'!AV36,pick_ease,2,FALSE)*$D21,"")</f>
        <v/>
      </c>
      <c r="AW21" s="14" t="str">
        <f>IFERROR(VLOOKUP('Puntuación Proyectos'!AW36,pick_ease,2,FALSE)*$D21,"")</f>
        <v/>
      </c>
      <c r="AX21" s="14" t="str">
        <f>IFERROR(VLOOKUP('Puntuación Proyectos'!AX36,pick_ease,2,FALSE)*$D21,"")</f>
        <v/>
      </c>
      <c r="AY21" s="14" t="str">
        <f>IFERROR(VLOOKUP('Puntuación Proyectos'!AY36,pick_ease,2,FALSE)*$D21,"")</f>
        <v/>
      </c>
      <c r="AZ21" s="14" t="str">
        <f>IFERROR(VLOOKUP('Puntuación Proyectos'!AZ36,pick_ease,2,FALSE)*$D21,"")</f>
        <v/>
      </c>
      <c r="BA21" s="14" t="str">
        <f>IFERROR(VLOOKUP('Puntuación Proyectos'!BA36,pick_ease,2,FALSE)*$D21,"")</f>
        <v/>
      </c>
      <c r="BB21" s="14" t="str">
        <f>IFERROR(VLOOKUP('Puntuación Proyectos'!BB36,pick_ease,2,FALSE)*$D21,"")</f>
        <v/>
      </c>
      <c r="BC21" s="14" t="str">
        <f>IFERROR(VLOOKUP('Puntuación Proyectos'!BC36,pick_ease,2,FALSE)*$D21,"")</f>
        <v/>
      </c>
      <c r="BD21" s="14" t="str">
        <f>IFERROR(VLOOKUP('Puntuación Proyectos'!BD36,pick_ease,2,FALSE)*$D21,"")</f>
        <v/>
      </c>
      <c r="BE21" s="14" t="str">
        <f>IFERROR(VLOOKUP('Puntuación Proyectos'!BE36,pick_ease,2,FALSE)*$D21,"")</f>
        <v/>
      </c>
      <c r="BF21" s="14" t="str">
        <f>IFERROR(VLOOKUP('Puntuación Proyectos'!BF36,pick_ease,2,FALSE)*$D21,"")</f>
        <v/>
      </c>
      <c r="BG21" s="14" t="str">
        <f>IFERROR(VLOOKUP('Puntuación Proyectos'!BG36,pick_ease,2,FALSE)*$D21,"")</f>
        <v/>
      </c>
      <c r="BH21" s="14" t="str">
        <f>IFERROR(VLOOKUP('Puntuación Proyectos'!BH36,pick_ease,2,FALSE)*$D21,"")</f>
        <v/>
      </c>
      <c r="BI21" s="14" t="str">
        <f>IFERROR(VLOOKUP('Puntuación Proyectos'!BI36,pick_ease,2,FALSE)*$D21,"")</f>
        <v/>
      </c>
      <c r="BJ21" s="14" t="str">
        <f>IFERROR(VLOOKUP('Puntuación Proyectos'!BJ36,pick_ease,2,FALSE)*$D21,"")</f>
        <v/>
      </c>
      <c r="BK21" s="14" t="str">
        <f>IFERROR(VLOOKUP('Puntuación Proyectos'!BK36,pick_ease,2,FALSE)*$D21,"")</f>
        <v/>
      </c>
      <c r="BL21" s="14" t="str">
        <f>IFERROR(VLOOKUP('Puntuación Proyectos'!BL36,pick_ease,2,FALSE)*$D21,"")</f>
        <v/>
      </c>
      <c r="BM21" s="14" t="str">
        <f>IFERROR(VLOOKUP('Puntuación Proyectos'!BM36,pick_ease,2,FALSE)*$D21,"")</f>
        <v/>
      </c>
      <c r="BN21" s="14" t="str">
        <f>IFERROR(VLOOKUP('Puntuación Proyectos'!BN36,pick_ease,2,FALSE)*$D21,"")</f>
        <v/>
      </c>
      <c r="BO21" s="14" t="str">
        <f>IFERROR(VLOOKUP('Puntuación Proyectos'!BO36,pick_ease,2,FALSE)*$D21,"")</f>
        <v/>
      </c>
      <c r="BP21" s="14" t="str">
        <f>IFERROR(VLOOKUP('Puntuación Proyectos'!BP36,pick_ease,2,FALSE)*$D21,"")</f>
        <v/>
      </c>
      <c r="BQ21" s="14" t="str">
        <f>IFERROR(VLOOKUP('Puntuación Proyectos'!BQ36,pick_ease,2,FALSE)*$D21,"")</f>
        <v/>
      </c>
      <c r="BR21" s="14" t="str">
        <f>IFERROR(VLOOKUP('Puntuación Proyectos'!BR36,pick_ease,2,FALSE)*$D21,"")</f>
        <v/>
      </c>
      <c r="BS21" s="14" t="str">
        <f>IFERROR(VLOOKUP('Puntuación Proyectos'!BS36,pick_ease,2,FALSE)*$D21,"")</f>
        <v/>
      </c>
      <c r="BT21" s="14" t="str">
        <f>IFERROR(VLOOKUP('Puntuación Proyectos'!BT36,pick_ease,2,FALSE)*$D21,"")</f>
        <v/>
      </c>
      <c r="BU21" s="14" t="str">
        <f>IFERROR(VLOOKUP('Puntuación Proyectos'!BU36,pick_ease,2,FALSE)*$D21,"")</f>
        <v/>
      </c>
      <c r="BV21" s="14" t="str">
        <f>IFERROR(VLOOKUP('Puntuación Proyectos'!BV36,pick_ease,2,FALSE)*$D21,"")</f>
        <v/>
      </c>
      <c r="BW21" s="14" t="str">
        <f>IFERROR(VLOOKUP('Puntuación Proyectos'!BW36,pick_ease,2,FALSE)*$D21,"")</f>
        <v/>
      </c>
      <c r="BX21" s="14" t="str">
        <f>IFERROR(VLOOKUP('Puntuación Proyectos'!BX36,pick_ease,2,FALSE)*$D21,"")</f>
        <v/>
      </c>
      <c r="BY21" s="14" t="str">
        <f>IFERROR(VLOOKUP('Puntuación Proyectos'!BY36,pick_ease,2,FALSE)*$D21,"")</f>
        <v/>
      </c>
      <c r="BZ21" s="14" t="str">
        <f>IFERROR(VLOOKUP('Puntuación Proyectos'!BZ36,pick_ease,2,FALSE)*$D21,"")</f>
        <v/>
      </c>
      <c r="CA21" s="14" t="str">
        <f>IFERROR(VLOOKUP('Puntuación Proyectos'!CA36,pick_ease,2,FALSE)*$D21,"")</f>
        <v/>
      </c>
      <c r="CB21" s="14" t="str">
        <f>IFERROR(VLOOKUP('Puntuación Proyectos'!CB36,pick_ease,2,FALSE)*$D21,"")</f>
        <v/>
      </c>
      <c r="CC21" s="14" t="str">
        <f>IFERROR(VLOOKUP('Puntuación Proyectos'!CC36,pick_ease,2,FALSE)*$D21,"")</f>
        <v/>
      </c>
      <c r="CD21" s="14" t="str">
        <f>IFERROR(VLOOKUP('Puntuación Proyectos'!CD36,pick_ease,2,FALSE)*$D21,"")</f>
        <v/>
      </c>
      <c r="CE21" s="14" t="str">
        <f>IFERROR(VLOOKUP('Puntuación Proyectos'!CE36,pick_ease,2,FALSE)*$D21,"")</f>
        <v/>
      </c>
      <c r="CF21" s="14" t="str">
        <f>IFERROR(VLOOKUP('Puntuación Proyectos'!CF36,pick_ease,2,FALSE)*$D21,"")</f>
        <v/>
      </c>
      <c r="CG21" s="14" t="str">
        <f>IFERROR(VLOOKUP('Puntuación Proyectos'!CG36,pick_ease,2,FALSE)*$D21,"")</f>
        <v/>
      </c>
      <c r="CH21" s="14" t="str">
        <f>IFERROR(VLOOKUP('Puntuación Proyectos'!CH36,pick_ease,2,FALSE)*$D21,"")</f>
        <v/>
      </c>
      <c r="CI21" s="14" t="str">
        <f>IFERROR(VLOOKUP('Puntuación Proyectos'!CI36,pick_ease,2,FALSE)*$D21,"")</f>
        <v/>
      </c>
      <c r="CJ21" s="14" t="str">
        <f>IFERROR(VLOOKUP('Puntuación Proyectos'!CJ36,pick_ease,2,FALSE)*$D21,"")</f>
        <v/>
      </c>
      <c r="CK21" s="14" t="str">
        <f>IFERROR(VLOOKUP('Puntuación Proyectos'!CK36,pick_ease,2,FALSE)*$D21,"")</f>
        <v/>
      </c>
      <c r="CL21" s="14" t="str">
        <f>IFERROR(VLOOKUP('Puntuación Proyectos'!CL36,pick_ease,2,FALSE)*$D21,"")</f>
        <v/>
      </c>
      <c r="CM21" s="14" t="str">
        <f>IFERROR(VLOOKUP('Puntuación Proyectos'!CM36,pick_ease,2,FALSE)*$D21,"")</f>
        <v/>
      </c>
      <c r="CN21" s="14" t="str">
        <f>IFERROR(VLOOKUP('Puntuación Proyectos'!CN36,pick_ease,2,FALSE)*$D21,"")</f>
        <v/>
      </c>
      <c r="CO21" s="14" t="str">
        <f>IFERROR(VLOOKUP('Puntuación Proyectos'!CO36,pick_ease,2,FALSE)*$D21,"")</f>
        <v/>
      </c>
      <c r="CP21" s="14" t="str">
        <f>IFERROR(VLOOKUP('Puntuación Proyectos'!CP36,pick_ease,2,FALSE)*$D21,"")</f>
        <v/>
      </c>
      <c r="CQ21" s="14" t="str">
        <f>IFERROR(VLOOKUP('Puntuación Proyectos'!CQ36,pick_ease,2,FALSE)*$D21,"")</f>
        <v/>
      </c>
      <c r="CR21" s="14" t="str">
        <f>IFERROR(VLOOKUP('Puntuación Proyectos'!CR36,pick_ease,2,FALSE)*$D21,"")</f>
        <v/>
      </c>
      <c r="CS21" s="14" t="str">
        <f>IFERROR(VLOOKUP('Puntuación Proyectos'!CS36,pick_ease,2,FALSE)*$D21,"")</f>
        <v/>
      </c>
      <c r="CT21" s="14" t="str">
        <f>IFERROR(VLOOKUP('Puntuación Proyectos'!CT36,pick_ease,2,FALSE)*$D21,"")</f>
        <v/>
      </c>
      <c r="CU21" s="14" t="str">
        <f>IFERROR(VLOOKUP('Puntuación Proyectos'!CU36,pick_ease,2,FALSE)*$D21,"")</f>
        <v/>
      </c>
      <c r="CV21" s="14" t="str">
        <f>IFERROR(VLOOKUP('Puntuación Proyectos'!CV36,pick_ease,2,FALSE)*$D21,"")</f>
        <v/>
      </c>
      <c r="CW21" s="88" t="str">
        <f>IFERROR(VLOOKUP('Puntuación Proyectos'!CW36,pick_ease,2,FALSE)*$D21,"")</f>
        <v/>
      </c>
      <c r="CX21" s="93"/>
    </row>
    <row r="22" spans="2:102" s="6" customFormat="1" ht="20.100000000000001" customHeight="1" x14ac:dyDescent="0.25">
      <c r="B22" s="12" t="str">
        <f>IF('Puntuación Proyectos'!B37="","",'Puntuación Proyectos'!B37)</f>
        <v xml:space="preserve">Respaldar la preparación de la infraestructura y los sistemas (TIC's) </v>
      </c>
      <c r="C22" s="13">
        <f>'Puntuación Proyectos'!C41</f>
        <v>0</v>
      </c>
      <c r="D22" s="73">
        <f>'Puntuación Proyectos'!D37</f>
        <v>3</v>
      </c>
      <c r="E22" s="108">
        <f>IFERROR(VLOOKUP('Puntuación Proyectos'!E37,pick_ease,2,FALSE)*$D22,"")</f>
        <v>4.5</v>
      </c>
      <c r="F22" s="108">
        <f>IFERROR(VLOOKUP('Puntuación Proyectos'!F37,pick_ease,2,FALSE)*$D22,"")</f>
        <v>0</v>
      </c>
      <c r="G22" s="108">
        <f>IFERROR(VLOOKUP('Puntuación Proyectos'!G37,pick_ease,2,FALSE)*$D22,"")</f>
        <v>0</v>
      </c>
      <c r="H22" s="108">
        <f>IFERROR(VLOOKUP('Puntuación Proyectos'!H37,pick_ease,2,FALSE)*$D22,"")</f>
        <v>0</v>
      </c>
      <c r="I22" s="108">
        <f>IFERROR(VLOOKUP('Puntuación Proyectos'!I37,pick_ease,2,FALSE)*$D22,"")</f>
        <v>0</v>
      </c>
      <c r="J22" s="108">
        <f>IFERROR(VLOOKUP('Puntuación Proyectos'!J37,pick_ease,2,FALSE)*$D22,"")</f>
        <v>0</v>
      </c>
      <c r="K22" s="108">
        <f>IFERROR(VLOOKUP('Puntuación Proyectos'!K37,pick_ease,2,FALSE)*$D22,"")</f>
        <v>0</v>
      </c>
      <c r="L22" s="108">
        <f>IFERROR(VLOOKUP('Puntuación Proyectos'!L37,pick_ease,2,FALSE)*$D22,"")</f>
        <v>4.5</v>
      </c>
      <c r="M22" s="108">
        <f>IFERROR(VLOOKUP('Puntuación Proyectos'!M37,pick_ease,2,FALSE)*$D22,"")</f>
        <v>4.5</v>
      </c>
      <c r="N22" s="108">
        <f>IFERROR(VLOOKUP('Puntuación Proyectos'!N37,pick_ease,2,FALSE)*$D22,"")</f>
        <v>0</v>
      </c>
      <c r="O22" s="117" t="str">
        <f>IFERROR(VLOOKUP('Puntuación Proyectos'!O37,pick_ease,2,FALSE)*$D22,"")</f>
        <v/>
      </c>
      <c r="P22" s="14" t="str">
        <f>IFERROR(VLOOKUP('Puntuación Proyectos'!P37,pick_ease,2,FALSE)*$D22,"")</f>
        <v/>
      </c>
      <c r="Q22" s="14" t="str">
        <f>IFERROR(VLOOKUP('Puntuación Proyectos'!Q37,pick_ease,2,FALSE)*$D22,"")</f>
        <v/>
      </c>
      <c r="R22" s="14" t="str">
        <f>IFERROR(VLOOKUP('Puntuación Proyectos'!R37,pick_ease,2,FALSE)*$D22,"")</f>
        <v/>
      </c>
      <c r="S22" s="14" t="str">
        <f>IFERROR(VLOOKUP('Puntuación Proyectos'!S37,pick_ease,2,FALSE)*$D22,"")</f>
        <v/>
      </c>
      <c r="T22" s="14" t="str">
        <f>IFERROR(VLOOKUP('Puntuación Proyectos'!T37,pick_ease,2,FALSE)*$D22,"")</f>
        <v/>
      </c>
      <c r="U22" s="73" t="str">
        <f>IFERROR(VLOOKUP('Puntuación Proyectos'!U37,pick_ease,2,FALSE)*$D22,"")</f>
        <v/>
      </c>
      <c r="V22" s="73" t="str">
        <f>IFERROR(VLOOKUP('Puntuación Proyectos'!V37,pick_ease,2,FALSE)*$D22,"")</f>
        <v/>
      </c>
      <c r="W22" s="73" t="str">
        <f>IFERROR(VLOOKUP('Puntuación Proyectos'!W37,pick_ease,2,FALSE)*$D22,"")</f>
        <v/>
      </c>
      <c r="X22" s="73" t="str">
        <f>IFERROR(VLOOKUP('Puntuación Proyectos'!X37,pick_ease,2,FALSE)*$D22,"")</f>
        <v/>
      </c>
      <c r="Y22" s="14" t="str">
        <f>IFERROR(VLOOKUP('Puntuación Proyectos'!Y37,pick_ease,2,FALSE)*$D22,"")</f>
        <v/>
      </c>
      <c r="Z22" s="14" t="str">
        <f>IFERROR(VLOOKUP('Puntuación Proyectos'!Z37,pick_ease,2,FALSE)*$D22,"")</f>
        <v/>
      </c>
      <c r="AA22" s="14" t="str">
        <f>IFERROR(VLOOKUP('Puntuación Proyectos'!AA37,pick_ease,2,FALSE)*$D22,"")</f>
        <v/>
      </c>
      <c r="AB22" s="14" t="str">
        <f>IFERROR(VLOOKUP('Puntuación Proyectos'!AB37,pick_ease,2,FALSE)*$D22,"")</f>
        <v/>
      </c>
      <c r="AC22" s="14" t="str">
        <f>IFERROR(VLOOKUP('Puntuación Proyectos'!AC37,pick_ease,2,FALSE)*$D22,"")</f>
        <v/>
      </c>
      <c r="AD22" s="14" t="str">
        <f>IFERROR(VLOOKUP('Puntuación Proyectos'!AD37,pick_ease,2,FALSE)*$D22,"")</f>
        <v/>
      </c>
      <c r="AE22" s="14" t="str">
        <f>IFERROR(VLOOKUP('Puntuación Proyectos'!AE37,pick_ease,2,FALSE)*$D22,"")</f>
        <v/>
      </c>
      <c r="AF22" s="14" t="str">
        <f>IFERROR(VLOOKUP('Puntuación Proyectos'!AF37,pick_ease,2,FALSE)*$D22,"")</f>
        <v/>
      </c>
      <c r="AG22" s="14" t="str">
        <f>IFERROR(VLOOKUP('Puntuación Proyectos'!AG37,pick_ease,2,FALSE)*$D22,"")</f>
        <v/>
      </c>
      <c r="AH22" s="14" t="str">
        <f>IFERROR(VLOOKUP('Puntuación Proyectos'!AH37,pick_ease,2,FALSE)*$D22,"")</f>
        <v/>
      </c>
      <c r="AI22" s="14" t="str">
        <f>IFERROR(VLOOKUP('Puntuación Proyectos'!AI37,pick_ease,2,FALSE)*$D22,"")</f>
        <v/>
      </c>
      <c r="AJ22" s="14" t="str">
        <f>IFERROR(VLOOKUP('Puntuación Proyectos'!AJ37,pick_ease,2,FALSE)*$D22,"")</f>
        <v/>
      </c>
      <c r="AK22" s="14" t="str">
        <f>IFERROR(VLOOKUP('Puntuación Proyectos'!AK37,pick_ease,2,FALSE)*$D22,"")</f>
        <v/>
      </c>
      <c r="AL22" s="14" t="str">
        <f>IFERROR(VLOOKUP('Puntuación Proyectos'!AL37,pick_ease,2,FALSE)*$D22,"")</f>
        <v/>
      </c>
      <c r="AM22" s="14" t="str">
        <f>IFERROR(VLOOKUP('Puntuación Proyectos'!AM37,pick_ease,2,FALSE)*$D22,"")</f>
        <v/>
      </c>
      <c r="AN22" s="14" t="str">
        <f>IFERROR(VLOOKUP('Puntuación Proyectos'!AN37,pick_ease,2,FALSE)*$D22,"")</f>
        <v/>
      </c>
      <c r="AO22" s="14" t="str">
        <f>IFERROR(VLOOKUP('Puntuación Proyectos'!AO37,pick_ease,2,FALSE)*$D22,"")</f>
        <v/>
      </c>
      <c r="AP22" s="14" t="str">
        <f>IFERROR(VLOOKUP('Puntuación Proyectos'!AP37,pick_ease,2,FALSE)*$D22,"")</f>
        <v/>
      </c>
      <c r="AQ22" s="14" t="str">
        <f>IFERROR(VLOOKUP('Puntuación Proyectos'!AQ37,pick_ease,2,FALSE)*$D22,"")</f>
        <v/>
      </c>
      <c r="AR22" s="14" t="str">
        <f>IFERROR(VLOOKUP('Puntuación Proyectos'!AR37,pick_ease,2,FALSE)*$D22,"")</f>
        <v/>
      </c>
      <c r="AS22" s="14" t="str">
        <f>IFERROR(VLOOKUP('Puntuación Proyectos'!AS37,pick_ease,2,FALSE)*$D22,"")</f>
        <v/>
      </c>
      <c r="AT22" s="14" t="str">
        <f>IFERROR(VLOOKUP('Puntuación Proyectos'!AT37,pick_ease,2,FALSE)*$D22,"")</f>
        <v/>
      </c>
      <c r="AU22" s="14" t="str">
        <f>IFERROR(VLOOKUP('Puntuación Proyectos'!AU37,pick_ease,2,FALSE)*$D22,"")</f>
        <v/>
      </c>
      <c r="AV22" s="14" t="str">
        <f>IFERROR(VLOOKUP('Puntuación Proyectos'!AV37,pick_ease,2,FALSE)*$D22,"")</f>
        <v/>
      </c>
      <c r="AW22" s="14" t="str">
        <f>IFERROR(VLOOKUP('Puntuación Proyectos'!AW37,pick_ease,2,FALSE)*$D22,"")</f>
        <v/>
      </c>
      <c r="AX22" s="14" t="str">
        <f>IFERROR(VLOOKUP('Puntuación Proyectos'!AX37,pick_ease,2,FALSE)*$D22,"")</f>
        <v/>
      </c>
      <c r="AY22" s="14" t="str">
        <f>IFERROR(VLOOKUP('Puntuación Proyectos'!AY37,pick_ease,2,FALSE)*$D22,"")</f>
        <v/>
      </c>
      <c r="AZ22" s="14" t="str">
        <f>IFERROR(VLOOKUP('Puntuación Proyectos'!AZ37,pick_ease,2,FALSE)*$D22,"")</f>
        <v/>
      </c>
      <c r="BA22" s="14" t="str">
        <f>IFERROR(VLOOKUP('Puntuación Proyectos'!BA37,pick_ease,2,FALSE)*$D22,"")</f>
        <v/>
      </c>
      <c r="BB22" s="14" t="str">
        <f>IFERROR(VLOOKUP('Puntuación Proyectos'!BB37,pick_ease,2,FALSE)*$D22,"")</f>
        <v/>
      </c>
      <c r="BC22" s="14" t="str">
        <f>IFERROR(VLOOKUP('Puntuación Proyectos'!BC37,pick_ease,2,FALSE)*$D22,"")</f>
        <v/>
      </c>
      <c r="BD22" s="14" t="str">
        <f>IFERROR(VLOOKUP('Puntuación Proyectos'!BD37,pick_ease,2,FALSE)*$D22,"")</f>
        <v/>
      </c>
      <c r="BE22" s="14" t="str">
        <f>IFERROR(VLOOKUP('Puntuación Proyectos'!BE37,pick_ease,2,FALSE)*$D22,"")</f>
        <v/>
      </c>
      <c r="BF22" s="14" t="str">
        <f>IFERROR(VLOOKUP('Puntuación Proyectos'!BF37,pick_ease,2,FALSE)*$D22,"")</f>
        <v/>
      </c>
      <c r="BG22" s="14" t="str">
        <f>IFERROR(VLOOKUP('Puntuación Proyectos'!BG37,pick_ease,2,FALSE)*$D22,"")</f>
        <v/>
      </c>
      <c r="BH22" s="14" t="str">
        <f>IFERROR(VLOOKUP('Puntuación Proyectos'!BH37,pick_ease,2,FALSE)*$D22,"")</f>
        <v/>
      </c>
      <c r="BI22" s="14" t="str">
        <f>IFERROR(VLOOKUP('Puntuación Proyectos'!BI37,pick_ease,2,FALSE)*$D22,"")</f>
        <v/>
      </c>
      <c r="BJ22" s="14" t="str">
        <f>IFERROR(VLOOKUP('Puntuación Proyectos'!BJ37,pick_ease,2,FALSE)*$D22,"")</f>
        <v/>
      </c>
      <c r="BK22" s="14" t="str">
        <f>IFERROR(VLOOKUP('Puntuación Proyectos'!BK37,pick_ease,2,FALSE)*$D22,"")</f>
        <v/>
      </c>
      <c r="BL22" s="14" t="str">
        <f>IFERROR(VLOOKUP('Puntuación Proyectos'!BL37,pick_ease,2,FALSE)*$D22,"")</f>
        <v/>
      </c>
      <c r="BM22" s="14" t="str">
        <f>IFERROR(VLOOKUP('Puntuación Proyectos'!BM37,pick_ease,2,FALSE)*$D22,"")</f>
        <v/>
      </c>
      <c r="BN22" s="14" t="str">
        <f>IFERROR(VLOOKUP('Puntuación Proyectos'!BN37,pick_ease,2,FALSE)*$D22,"")</f>
        <v/>
      </c>
      <c r="BO22" s="14" t="str">
        <f>IFERROR(VLOOKUP('Puntuación Proyectos'!BO37,pick_ease,2,FALSE)*$D22,"")</f>
        <v/>
      </c>
      <c r="BP22" s="14" t="str">
        <f>IFERROR(VLOOKUP('Puntuación Proyectos'!BP37,pick_ease,2,FALSE)*$D22,"")</f>
        <v/>
      </c>
      <c r="BQ22" s="14" t="str">
        <f>IFERROR(VLOOKUP('Puntuación Proyectos'!BQ37,pick_ease,2,FALSE)*$D22,"")</f>
        <v/>
      </c>
      <c r="BR22" s="14" t="str">
        <f>IFERROR(VLOOKUP('Puntuación Proyectos'!BR37,pick_ease,2,FALSE)*$D22,"")</f>
        <v/>
      </c>
      <c r="BS22" s="14" t="str">
        <f>IFERROR(VLOOKUP('Puntuación Proyectos'!BS37,pick_ease,2,FALSE)*$D22,"")</f>
        <v/>
      </c>
      <c r="BT22" s="14" t="str">
        <f>IFERROR(VLOOKUP('Puntuación Proyectos'!BT37,pick_ease,2,FALSE)*$D22,"")</f>
        <v/>
      </c>
      <c r="BU22" s="14" t="str">
        <f>IFERROR(VLOOKUP('Puntuación Proyectos'!BU37,pick_ease,2,FALSE)*$D22,"")</f>
        <v/>
      </c>
      <c r="BV22" s="14" t="str">
        <f>IFERROR(VLOOKUP('Puntuación Proyectos'!BV37,pick_ease,2,FALSE)*$D22,"")</f>
        <v/>
      </c>
      <c r="BW22" s="14" t="str">
        <f>IFERROR(VLOOKUP('Puntuación Proyectos'!BW37,pick_ease,2,FALSE)*$D22,"")</f>
        <v/>
      </c>
      <c r="BX22" s="14" t="str">
        <f>IFERROR(VLOOKUP('Puntuación Proyectos'!BX37,pick_ease,2,FALSE)*$D22,"")</f>
        <v/>
      </c>
      <c r="BY22" s="14" t="str">
        <f>IFERROR(VLOOKUP('Puntuación Proyectos'!BY37,pick_ease,2,FALSE)*$D22,"")</f>
        <v/>
      </c>
      <c r="BZ22" s="14" t="str">
        <f>IFERROR(VLOOKUP('Puntuación Proyectos'!BZ37,pick_ease,2,FALSE)*$D22,"")</f>
        <v/>
      </c>
      <c r="CA22" s="14" t="str">
        <f>IFERROR(VLOOKUP('Puntuación Proyectos'!CA37,pick_ease,2,FALSE)*$D22,"")</f>
        <v/>
      </c>
      <c r="CB22" s="14" t="str">
        <f>IFERROR(VLOOKUP('Puntuación Proyectos'!CB37,pick_ease,2,FALSE)*$D22,"")</f>
        <v/>
      </c>
      <c r="CC22" s="14" t="str">
        <f>IFERROR(VLOOKUP('Puntuación Proyectos'!CC37,pick_ease,2,FALSE)*$D22,"")</f>
        <v/>
      </c>
      <c r="CD22" s="14" t="str">
        <f>IFERROR(VLOOKUP('Puntuación Proyectos'!CD37,pick_ease,2,FALSE)*$D22,"")</f>
        <v/>
      </c>
      <c r="CE22" s="14" t="str">
        <f>IFERROR(VLOOKUP('Puntuación Proyectos'!CE37,pick_ease,2,FALSE)*$D22,"")</f>
        <v/>
      </c>
      <c r="CF22" s="14" t="str">
        <f>IFERROR(VLOOKUP('Puntuación Proyectos'!CF37,pick_ease,2,FALSE)*$D22,"")</f>
        <v/>
      </c>
      <c r="CG22" s="14" t="str">
        <f>IFERROR(VLOOKUP('Puntuación Proyectos'!CG37,pick_ease,2,FALSE)*$D22,"")</f>
        <v/>
      </c>
      <c r="CH22" s="14" t="str">
        <f>IFERROR(VLOOKUP('Puntuación Proyectos'!CH37,pick_ease,2,FALSE)*$D22,"")</f>
        <v/>
      </c>
      <c r="CI22" s="14" t="str">
        <f>IFERROR(VLOOKUP('Puntuación Proyectos'!CI37,pick_ease,2,FALSE)*$D22,"")</f>
        <v/>
      </c>
      <c r="CJ22" s="14" t="str">
        <f>IFERROR(VLOOKUP('Puntuación Proyectos'!CJ37,pick_ease,2,FALSE)*$D22,"")</f>
        <v/>
      </c>
      <c r="CK22" s="14" t="str">
        <f>IFERROR(VLOOKUP('Puntuación Proyectos'!CK37,pick_ease,2,FALSE)*$D22,"")</f>
        <v/>
      </c>
      <c r="CL22" s="14" t="str">
        <f>IFERROR(VLOOKUP('Puntuación Proyectos'!CL37,pick_ease,2,FALSE)*$D22,"")</f>
        <v/>
      </c>
      <c r="CM22" s="14" t="str">
        <f>IFERROR(VLOOKUP('Puntuación Proyectos'!CM37,pick_ease,2,FALSE)*$D22,"")</f>
        <v/>
      </c>
      <c r="CN22" s="14" t="str">
        <f>IFERROR(VLOOKUP('Puntuación Proyectos'!CN37,pick_ease,2,FALSE)*$D22,"")</f>
        <v/>
      </c>
      <c r="CO22" s="14" t="str">
        <f>IFERROR(VLOOKUP('Puntuación Proyectos'!CO37,pick_ease,2,FALSE)*$D22,"")</f>
        <v/>
      </c>
      <c r="CP22" s="14" t="str">
        <f>IFERROR(VLOOKUP('Puntuación Proyectos'!CP37,pick_ease,2,FALSE)*$D22,"")</f>
        <v/>
      </c>
      <c r="CQ22" s="14" t="str">
        <f>IFERROR(VLOOKUP('Puntuación Proyectos'!CQ37,pick_ease,2,FALSE)*$D22,"")</f>
        <v/>
      </c>
      <c r="CR22" s="14" t="str">
        <f>IFERROR(VLOOKUP('Puntuación Proyectos'!CR37,pick_ease,2,FALSE)*$D22,"")</f>
        <v/>
      </c>
      <c r="CS22" s="14" t="str">
        <f>IFERROR(VLOOKUP('Puntuación Proyectos'!CS37,pick_ease,2,FALSE)*$D22,"")</f>
        <v/>
      </c>
      <c r="CT22" s="14" t="str">
        <f>IFERROR(VLOOKUP('Puntuación Proyectos'!CT37,pick_ease,2,FALSE)*$D22,"")</f>
        <v/>
      </c>
      <c r="CU22" s="14" t="str">
        <f>IFERROR(VLOOKUP('Puntuación Proyectos'!CU37,pick_ease,2,FALSE)*$D22,"")</f>
        <v/>
      </c>
      <c r="CV22" s="14" t="str">
        <f>IFERROR(VLOOKUP('Puntuación Proyectos'!CV37,pick_ease,2,FALSE)*$D22,"")</f>
        <v/>
      </c>
      <c r="CW22" s="88" t="str">
        <f>IFERROR(VLOOKUP('Puntuación Proyectos'!CW37,pick_ease,2,FALSE)*$D22,"")</f>
        <v/>
      </c>
      <c r="CX22" s="93"/>
    </row>
    <row r="23" spans="2:102" s="6" customFormat="1" ht="20.100000000000001" customHeight="1" x14ac:dyDescent="0.25">
      <c r="B23" s="12" t="str">
        <f>IF('Puntuación Proyectos'!B38="","",'Puntuación Proyectos'!B38)</f>
        <v>Facilidad para trabajar varios proyectos interdependientes a la vez</v>
      </c>
      <c r="C23" s="13">
        <f>'Puntuación Proyectos'!C38</f>
        <v>0</v>
      </c>
      <c r="D23" s="73">
        <f>'Puntuación Proyectos'!D38</f>
        <v>2</v>
      </c>
      <c r="E23" s="108">
        <f>IFERROR(VLOOKUP('Puntuación Proyectos'!E38,pick_ease,2,FALSE)*$D23,"")</f>
        <v>0</v>
      </c>
      <c r="F23" s="108">
        <f>IFERROR(VLOOKUP('Puntuación Proyectos'!F38,pick_ease,2,FALSE)*$D23,"")</f>
        <v>-3</v>
      </c>
      <c r="G23" s="108">
        <f>IFERROR(VLOOKUP('Puntuación Proyectos'!G38,pick_ease,2,FALSE)*$D23,"")</f>
        <v>0</v>
      </c>
      <c r="H23" s="108">
        <f>IFERROR(VLOOKUP('Puntuación Proyectos'!H38,pick_ease,2,FALSE)*$D23,"")</f>
        <v>3</v>
      </c>
      <c r="I23" s="108">
        <f>IFERROR(VLOOKUP('Puntuación Proyectos'!I38,pick_ease,2,FALSE)*$D23,"")</f>
        <v>3</v>
      </c>
      <c r="J23" s="108">
        <f>IFERROR(VLOOKUP('Puntuación Proyectos'!J38,pick_ease,2,FALSE)*$D23,"")</f>
        <v>-3</v>
      </c>
      <c r="K23" s="108">
        <f>IFERROR(VLOOKUP('Puntuación Proyectos'!K38,pick_ease,2,FALSE)*$D23,"")</f>
        <v>-3</v>
      </c>
      <c r="L23" s="108">
        <f>IFERROR(VLOOKUP('Puntuación Proyectos'!L38,pick_ease,2,FALSE)*$D23,"")</f>
        <v>3</v>
      </c>
      <c r="M23" s="108">
        <f>IFERROR(VLOOKUP('Puntuación Proyectos'!M38,pick_ease,2,FALSE)*$D23,"")</f>
        <v>3</v>
      </c>
      <c r="N23" s="108">
        <f>IFERROR(VLOOKUP('Puntuación Proyectos'!N38,pick_ease,2,FALSE)*$D23,"")</f>
        <v>0</v>
      </c>
      <c r="O23" s="117" t="str">
        <f>IFERROR(VLOOKUP('Puntuación Proyectos'!O38,pick_ease,2,FALSE)*$D23,"")</f>
        <v/>
      </c>
      <c r="P23" s="14" t="str">
        <f>IFERROR(VLOOKUP('Puntuación Proyectos'!P38,pick_ease,2,FALSE)*$D23,"")</f>
        <v/>
      </c>
      <c r="Q23" s="14" t="str">
        <f>IFERROR(VLOOKUP('Puntuación Proyectos'!Q38,pick_ease,2,FALSE)*$D23,"")</f>
        <v/>
      </c>
      <c r="R23" s="14" t="str">
        <f>IFERROR(VLOOKUP('Puntuación Proyectos'!R38,pick_ease,2,FALSE)*$D23,"")</f>
        <v/>
      </c>
      <c r="S23" s="14" t="str">
        <f>IFERROR(VLOOKUP('Puntuación Proyectos'!S38,pick_ease,2,FALSE)*$D23,"")</f>
        <v/>
      </c>
      <c r="T23" s="14" t="str">
        <f>IFERROR(VLOOKUP('Puntuación Proyectos'!T38,pick_ease,2,FALSE)*$D23,"")</f>
        <v/>
      </c>
      <c r="U23" s="73" t="str">
        <f>IFERROR(VLOOKUP('Puntuación Proyectos'!U38,pick_ease,2,FALSE)*$D23,"")</f>
        <v/>
      </c>
      <c r="V23" s="73" t="str">
        <f>IFERROR(VLOOKUP('Puntuación Proyectos'!V38,pick_ease,2,FALSE)*$D23,"")</f>
        <v/>
      </c>
      <c r="W23" s="73" t="str">
        <f>IFERROR(VLOOKUP('Puntuación Proyectos'!W38,pick_ease,2,FALSE)*$D23,"")</f>
        <v/>
      </c>
      <c r="X23" s="73" t="str">
        <f>IFERROR(VLOOKUP('Puntuación Proyectos'!X38,pick_ease,2,FALSE)*$D23,"")</f>
        <v/>
      </c>
      <c r="Y23" s="14" t="str">
        <f>IFERROR(VLOOKUP('Puntuación Proyectos'!Y38,pick_ease,2,FALSE)*$D23,"")</f>
        <v/>
      </c>
      <c r="Z23" s="14" t="str">
        <f>IFERROR(VLOOKUP('Puntuación Proyectos'!Z38,pick_ease,2,FALSE)*$D23,"")</f>
        <v/>
      </c>
      <c r="AA23" s="14" t="str">
        <f>IFERROR(VLOOKUP('Puntuación Proyectos'!AA38,pick_ease,2,FALSE)*$D23,"")</f>
        <v/>
      </c>
      <c r="AB23" s="14" t="str">
        <f>IFERROR(VLOOKUP('Puntuación Proyectos'!AB38,pick_ease,2,FALSE)*$D23,"")</f>
        <v/>
      </c>
      <c r="AC23" s="14" t="str">
        <f>IFERROR(VLOOKUP('Puntuación Proyectos'!AC38,pick_ease,2,FALSE)*$D23,"")</f>
        <v/>
      </c>
      <c r="AD23" s="14" t="str">
        <f>IFERROR(VLOOKUP('Puntuación Proyectos'!AD38,pick_ease,2,FALSE)*$D23,"")</f>
        <v/>
      </c>
      <c r="AE23" s="14" t="str">
        <f>IFERROR(VLOOKUP('Puntuación Proyectos'!AE38,pick_ease,2,FALSE)*$D23,"")</f>
        <v/>
      </c>
      <c r="AF23" s="14" t="str">
        <f>IFERROR(VLOOKUP('Puntuación Proyectos'!AF38,pick_ease,2,FALSE)*$D23,"")</f>
        <v/>
      </c>
      <c r="AG23" s="14" t="str">
        <f>IFERROR(VLOOKUP('Puntuación Proyectos'!AG38,pick_ease,2,FALSE)*$D23,"")</f>
        <v/>
      </c>
      <c r="AH23" s="14" t="str">
        <f>IFERROR(VLOOKUP('Puntuación Proyectos'!AH38,pick_ease,2,FALSE)*$D23,"")</f>
        <v/>
      </c>
      <c r="AI23" s="14" t="str">
        <f>IFERROR(VLOOKUP('Puntuación Proyectos'!AI38,pick_ease,2,FALSE)*$D23,"")</f>
        <v/>
      </c>
      <c r="AJ23" s="14" t="str">
        <f>IFERROR(VLOOKUP('Puntuación Proyectos'!AJ38,pick_ease,2,FALSE)*$D23,"")</f>
        <v/>
      </c>
      <c r="AK23" s="14" t="str">
        <f>IFERROR(VLOOKUP('Puntuación Proyectos'!AK38,pick_ease,2,FALSE)*$D23,"")</f>
        <v/>
      </c>
      <c r="AL23" s="14" t="str">
        <f>IFERROR(VLOOKUP('Puntuación Proyectos'!AL38,pick_ease,2,FALSE)*$D23,"")</f>
        <v/>
      </c>
      <c r="AM23" s="14" t="str">
        <f>IFERROR(VLOOKUP('Puntuación Proyectos'!AM38,pick_ease,2,FALSE)*$D23,"")</f>
        <v/>
      </c>
      <c r="AN23" s="14" t="str">
        <f>IFERROR(VLOOKUP('Puntuación Proyectos'!AN38,pick_ease,2,FALSE)*$D23,"")</f>
        <v/>
      </c>
      <c r="AO23" s="14" t="str">
        <f>IFERROR(VLOOKUP('Puntuación Proyectos'!AO38,pick_ease,2,FALSE)*$D23,"")</f>
        <v/>
      </c>
      <c r="AP23" s="14" t="str">
        <f>IFERROR(VLOOKUP('Puntuación Proyectos'!AP38,pick_ease,2,FALSE)*$D23,"")</f>
        <v/>
      </c>
      <c r="AQ23" s="14" t="str">
        <f>IFERROR(VLOOKUP('Puntuación Proyectos'!AQ38,pick_ease,2,FALSE)*$D23,"")</f>
        <v/>
      </c>
      <c r="AR23" s="14" t="str">
        <f>IFERROR(VLOOKUP('Puntuación Proyectos'!AR38,pick_ease,2,FALSE)*$D23,"")</f>
        <v/>
      </c>
      <c r="AS23" s="14" t="str">
        <f>IFERROR(VLOOKUP('Puntuación Proyectos'!AS38,pick_ease,2,FALSE)*$D23,"")</f>
        <v/>
      </c>
      <c r="AT23" s="14" t="str">
        <f>IFERROR(VLOOKUP('Puntuación Proyectos'!AT38,pick_ease,2,FALSE)*$D23,"")</f>
        <v/>
      </c>
      <c r="AU23" s="14" t="str">
        <f>IFERROR(VLOOKUP('Puntuación Proyectos'!AU38,pick_ease,2,FALSE)*$D23,"")</f>
        <v/>
      </c>
      <c r="AV23" s="14" t="str">
        <f>IFERROR(VLOOKUP('Puntuación Proyectos'!AV38,pick_ease,2,FALSE)*$D23,"")</f>
        <v/>
      </c>
      <c r="AW23" s="14" t="str">
        <f>IFERROR(VLOOKUP('Puntuación Proyectos'!AW38,pick_ease,2,FALSE)*$D23,"")</f>
        <v/>
      </c>
      <c r="AX23" s="14" t="str">
        <f>IFERROR(VLOOKUP('Puntuación Proyectos'!AX38,pick_ease,2,FALSE)*$D23,"")</f>
        <v/>
      </c>
      <c r="AY23" s="14" t="str">
        <f>IFERROR(VLOOKUP('Puntuación Proyectos'!AY38,pick_ease,2,FALSE)*$D23,"")</f>
        <v/>
      </c>
      <c r="AZ23" s="14" t="str">
        <f>IFERROR(VLOOKUP('Puntuación Proyectos'!AZ38,pick_ease,2,FALSE)*$D23,"")</f>
        <v/>
      </c>
      <c r="BA23" s="14" t="str">
        <f>IFERROR(VLOOKUP('Puntuación Proyectos'!BA38,pick_ease,2,FALSE)*$D23,"")</f>
        <v/>
      </c>
      <c r="BB23" s="14" t="str">
        <f>IFERROR(VLOOKUP('Puntuación Proyectos'!BB38,pick_ease,2,FALSE)*$D23,"")</f>
        <v/>
      </c>
      <c r="BC23" s="14" t="str">
        <f>IFERROR(VLOOKUP('Puntuación Proyectos'!BC38,pick_ease,2,FALSE)*$D23,"")</f>
        <v/>
      </c>
      <c r="BD23" s="14" t="str">
        <f>IFERROR(VLOOKUP('Puntuación Proyectos'!BD38,pick_ease,2,FALSE)*$D23,"")</f>
        <v/>
      </c>
      <c r="BE23" s="14" t="str">
        <f>IFERROR(VLOOKUP('Puntuación Proyectos'!BE38,pick_ease,2,FALSE)*$D23,"")</f>
        <v/>
      </c>
      <c r="BF23" s="14" t="str">
        <f>IFERROR(VLOOKUP('Puntuación Proyectos'!BF38,pick_ease,2,FALSE)*$D23,"")</f>
        <v/>
      </c>
      <c r="BG23" s="14" t="str">
        <f>IFERROR(VLOOKUP('Puntuación Proyectos'!BG38,pick_ease,2,FALSE)*$D23,"")</f>
        <v/>
      </c>
      <c r="BH23" s="14" t="str">
        <f>IFERROR(VLOOKUP('Puntuación Proyectos'!BH38,pick_ease,2,FALSE)*$D23,"")</f>
        <v/>
      </c>
      <c r="BI23" s="14" t="str">
        <f>IFERROR(VLOOKUP('Puntuación Proyectos'!BI38,pick_ease,2,FALSE)*$D23,"")</f>
        <v/>
      </c>
      <c r="BJ23" s="14" t="str">
        <f>IFERROR(VLOOKUP('Puntuación Proyectos'!BJ38,pick_ease,2,FALSE)*$D23,"")</f>
        <v/>
      </c>
      <c r="BK23" s="14" t="str">
        <f>IFERROR(VLOOKUP('Puntuación Proyectos'!BK38,pick_ease,2,FALSE)*$D23,"")</f>
        <v/>
      </c>
      <c r="BL23" s="14" t="str">
        <f>IFERROR(VLOOKUP('Puntuación Proyectos'!BL38,pick_ease,2,FALSE)*$D23,"")</f>
        <v/>
      </c>
      <c r="BM23" s="14" t="str">
        <f>IFERROR(VLOOKUP('Puntuación Proyectos'!BM38,pick_ease,2,FALSE)*$D23,"")</f>
        <v/>
      </c>
      <c r="BN23" s="14" t="str">
        <f>IFERROR(VLOOKUP('Puntuación Proyectos'!BN38,pick_ease,2,FALSE)*$D23,"")</f>
        <v/>
      </c>
      <c r="BO23" s="14" t="str">
        <f>IFERROR(VLOOKUP('Puntuación Proyectos'!BO38,pick_ease,2,FALSE)*$D23,"")</f>
        <v/>
      </c>
      <c r="BP23" s="14" t="str">
        <f>IFERROR(VLOOKUP('Puntuación Proyectos'!BP38,pick_ease,2,FALSE)*$D23,"")</f>
        <v/>
      </c>
      <c r="BQ23" s="14" t="str">
        <f>IFERROR(VLOOKUP('Puntuación Proyectos'!BQ38,pick_ease,2,FALSE)*$D23,"")</f>
        <v/>
      </c>
      <c r="BR23" s="14" t="str">
        <f>IFERROR(VLOOKUP('Puntuación Proyectos'!BR38,pick_ease,2,FALSE)*$D23,"")</f>
        <v/>
      </c>
      <c r="BS23" s="14" t="str">
        <f>IFERROR(VLOOKUP('Puntuación Proyectos'!BS38,pick_ease,2,FALSE)*$D23,"")</f>
        <v/>
      </c>
      <c r="BT23" s="14" t="str">
        <f>IFERROR(VLOOKUP('Puntuación Proyectos'!BT38,pick_ease,2,FALSE)*$D23,"")</f>
        <v/>
      </c>
      <c r="BU23" s="14" t="str">
        <f>IFERROR(VLOOKUP('Puntuación Proyectos'!BU38,pick_ease,2,FALSE)*$D23,"")</f>
        <v/>
      </c>
      <c r="BV23" s="14" t="str">
        <f>IFERROR(VLOOKUP('Puntuación Proyectos'!BV38,pick_ease,2,FALSE)*$D23,"")</f>
        <v/>
      </c>
      <c r="BW23" s="14" t="str">
        <f>IFERROR(VLOOKUP('Puntuación Proyectos'!BW38,pick_ease,2,FALSE)*$D23,"")</f>
        <v/>
      </c>
      <c r="BX23" s="14" t="str">
        <f>IFERROR(VLOOKUP('Puntuación Proyectos'!BX38,pick_ease,2,FALSE)*$D23,"")</f>
        <v/>
      </c>
      <c r="BY23" s="14" t="str">
        <f>IFERROR(VLOOKUP('Puntuación Proyectos'!BY38,pick_ease,2,FALSE)*$D23,"")</f>
        <v/>
      </c>
      <c r="BZ23" s="14" t="str">
        <f>IFERROR(VLOOKUP('Puntuación Proyectos'!BZ38,pick_ease,2,FALSE)*$D23,"")</f>
        <v/>
      </c>
      <c r="CA23" s="14" t="str">
        <f>IFERROR(VLOOKUP('Puntuación Proyectos'!CA38,pick_ease,2,FALSE)*$D23,"")</f>
        <v/>
      </c>
      <c r="CB23" s="14" t="str">
        <f>IFERROR(VLOOKUP('Puntuación Proyectos'!CB38,pick_ease,2,FALSE)*$D23,"")</f>
        <v/>
      </c>
      <c r="CC23" s="14" t="str">
        <f>IFERROR(VLOOKUP('Puntuación Proyectos'!CC38,pick_ease,2,FALSE)*$D23,"")</f>
        <v/>
      </c>
      <c r="CD23" s="14" t="str">
        <f>IFERROR(VLOOKUP('Puntuación Proyectos'!CD38,pick_ease,2,FALSE)*$D23,"")</f>
        <v/>
      </c>
      <c r="CE23" s="14" t="str">
        <f>IFERROR(VLOOKUP('Puntuación Proyectos'!CE38,pick_ease,2,FALSE)*$D23,"")</f>
        <v/>
      </c>
      <c r="CF23" s="14" t="str">
        <f>IFERROR(VLOOKUP('Puntuación Proyectos'!CF38,pick_ease,2,FALSE)*$D23,"")</f>
        <v/>
      </c>
      <c r="CG23" s="14" t="str">
        <f>IFERROR(VLOOKUP('Puntuación Proyectos'!CG38,pick_ease,2,FALSE)*$D23,"")</f>
        <v/>
      </c>
      <c r="CH23" s="14" t="str">
        <f>IFERROR(VLOOKUP('Puntuación Proyectos'!CH38,pick_ease,2,FALSE)*$D23,"")</f>
        <v/>
      </c>
      <c r="CI23" s="14" t="str">
        <f>IFERROR(VLOOKUP('Puntuación Proyectos'!CI38,pick_ease,2,FALSE)*$D23,"")</f>
        <v/>
      </c>
      <c r="CJ23" s="14" t="str">
        <f>IFERROR(VLOOKUP('Puntuación Proyectos'!CJ38,pick_ease,2,FALSE)*$D23,"")</f>
        <v/>
      </c>
      <c r="CK23" s="14" t="str">
        <f>IFERROR(VLOOKUP('Puntuación Proyectos'!CK38,pick_ease,2,FALSE)*$D23,"")</f>
        <v/>
      </c>
      <c r="CL23" s="14" t="str">
        <f>IFERROR(VLOOKUP('Puntuación Proyectos'!CL38,pick_ease,2,FALSE)*$D23,"")</f>
        <v/>
      </c>
      <c r="CM23" s="14" t="str">
        <f>IFERROR(VLOOKUP('Puntuación Proyectos'!CM38,pick_ease,2,FALSE)*$D23,"")</f>
        <v/>
      </c>
      <c r="CN23" s="14" t="str">
        <f>IFERROR(VLOOKUP('Puntuación Proyectos'!CN38,pick_ease,2,FALSE)*$D23,"")</f>
        <v/>
      </c>
      <c r="CO23" s="14" t="str">
        <f>IFERROR(VLOOKUP('Puntuación Proyectos'!CO38,pick_ease,2,FALSE)*$D23,"")</f>
        <v/>
      </c>
      <c r="CP23" s="14" t="str">
        <f>IFERROR(VLOOKUP('Puntuación Proyectos'!CP38,pick_ease,2,FALSE)*$D23,"")</f>
        <v/>
      </c>
      <c r="CQ23" s="14" t="str">
        <f>IFERROR(VLOOKUP('Puntuación Proyectos'!CQ38,pick_ease,2,FALSE)*$D23,"")</f>
        <v/>
      </c>
      <c r="CR23" s="14" t="str">
        <f>IFERROR(VLOOKUP('Puntuación Proyectos'!CR38,pick_ease,2,FALSE)*$D23,"")</f>
        <v/>
      </c>
      <c r="CS23" s="14" t="str">
        <f>IFERROR(VLOOKUP('Puntuación Proyectos'!CS38,pick_ease,2,FALSE)*$D23,"")</f>
        <v/>
      </c>
      <c r="CT23" s="14" t="str">
        <f>IFERROR(VLOOKUP('Puntuación Proyectos'!CT38,pick_ease,2,FALSE)*$D23,"")</f>
        <v/>
      </c>
      <c r="CU23" s="14" t="str">
        <f>IFERROR(VLOOKUP('Puntuación Proyectos'!CU38,pick_ease,2,FALSE)*$D23,"")</f>
        <v/>
      </c>
      <c r="CV23" s="14" t="str">
        <f>IFERROR(VLOOKUP('Puntuación Proyectos'!CV38,pick_ease,2,FALSE)*$D23,"")</f>
        <v/>
      </c>
      <c r="CW23" s="88" t="str">
        <f>IFERROR(VLOOKUP('Puntuación Proyectos'!CW38,pick_ease,2,FALSE)*$D23,"")</f>
        <v/>
      </c>
      <c r="CX23" s="93"/>
    </row>
    <row r="24" spans="2:102" s="6" customFormat="1" ht="20.100000000000001" customHeight="1" x14ac:dyDescent="0.25">
      <c r="B24" s="139" t="str">
        <f>IF('Puntuación Proyectos'!B41="","",'Puntuación Proyectos'!B41)</f>
        <v>Riesgo</v>
      </c>
      <c r="C24" s="126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8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3"/>
    </row>
    <row r="25" spans="2:102" s="6" customFormat="1" ht="20.100000000000001" customHeight="1" x14ac:dyDescent="0.25">
      <c r="B25" s="12" t="str">
        <f>IF('Puntuación Proyectos'!B42="","",'Puntuación Proyectos'!B42)</f>
        <v>Operacional: Impacto negativo en las operaciones diarias</v>
      </c>
      <c r="C25" s="13">
        <f>'Puntuación Proyectos'!C43</f>
        <v>0</v>
      </c>
      <c r="D25" s="73">
        <f>'Puntuación Proyectos'!D42</f>
        <v>2</v>
      </c>
      <c r="E25" s="108">
        <f>IFERROR(VLOOKUP('Puntuación Proyectos'!E42,pick_risk,2,FALSE)*$D25,"")</f>
        <v>3</v>
      </c>
      <c r="F25" s="108">
        <f>IFERROR(VLOOKUP('Puntuación Proyectos'!F42,pick_risk,2,FALSE)*$D25,"")</f>
        <v>1</v>
      </c>
      <c r="G25" s="108">
        <f>IFERROR(VLOOKUP('Puntuación Proyectos'!G42,pick_risk,2,FALSE)*$D25,"")</f>
        <v>3</v>
      </c>
      <c r="H25" s="108">
        <f>IFERROR(VLOOKUP('Puntuación Proyectos'!H42,pick_risk,2,FALSE)*$D25,"")</f>
        <v>1</v>
      </c>
      <c r="I25" s="108">
        <f>IFERROR(VLOOKUP('Puntuación Proyectos'!I42,pick_risk,2,FALSE)*$D25,"")</f>
        <v>1</v>
      </c>
      <c r="J25" s="108">
        <f>IFERROR(VLOOKUP('Puntuación Proyectos'!J42,pick_risk,2,FALSE)*$D25,"")</f>
        <v>3</v>
      </c>
      <c r="K25" s="108">
        <f>IFERROR(VLOOKUP('Puntuación Proyectos'!K42,pick_risk,2,FALSE)*$D25,"")</f>
        <v>3</v>
      </c>
      <c r="L25" s="108">
        <f>IFERROR(VLOOKUP('Puntuación Proyectos'!L42,pick_risk,2,FALSE)*$D25,"")</f>
        <v>1</v>
      </c>
      <c r="M25" s="108">
        <f>IFERROR(VLOOKUP('Puntuación Proyectos'!M42,pick_risk,2,FALSE)*$D25,"")</f>
        <v>1</v>
      </c>
      <c r="N25" s="108">
        <f>IFERROR(VLOOKUP('Puntuación Proyectos'!N42,pick_risk,2,FALSE)*$D25,"")</f>
        <v>2</v>
      </c>
      <c r="O25" s="117" t="str">
        <f>IFERROR(VLOOKUP('Puntuación Proyectos'!O42,pick_risk,2,FALSE)*$D25,"")</f>
        <v/>
      </c>
      <c r="P25" s="14" t="str">
        <f>IFERROR(VLOOKUP('Puntuación Proyectos'!P42,pick_risk,2,FALSE)*$D25,"")</f>
        <v/>
      </c>
      <c r="Q25" s="14" t="str">
        <f>IFERROR(VLOOKUP('Puntuación Proyectos'!Q42,pick_risk,2,FALSE)*$D25,"")</f>
        <v/>
      </c>
      <c r="R25" s="14" t="str">
        <f>IFERROR(VLOOKUP('Puntuación Proyectos'!R42,pick_risk,2,FALSE)*$D25,"")</f>
        <v/>
      </c>
      <c r="S25" s="14" t="str">
        <f>IFERROR(VLOOKUP('Puntuación Proyectos'!S42,pick_risk,2,FALSE)*$D25,"")</f>
        <v/>
      </c>
      <c r="T25" s="14" t="str">
        <f>IFERROR(VLOOKUP('Puntuación Proyectos'!T42,pick_risk,2,FALSE)*$D25,"")</f>
        <v/>
      </c>
      <c r="U25" s="73" t="str">
        <f>IFERROR(VLOOKUP('Puntuación Proyectos'!U42,pick_risk,2,FALSE)*$D25,"")</f>
        <v/>
      </c>
      <c r="V25" s="73" t="str">
        <f>IFERROR(VLOOKUP('Puntuación Proyectos'!V42,pick_risk,2,FALSE)*$D25,"")</f>
        <v/>
      </c>
      <c r="W25" s="73" t="str">
        <f>IFERROR(VLOOKUP('Puntuación Proyectos'!W42,pick_risk,2,FALSE)*$D25,"")</f>
        <v/>
      </c>
      <c r="X25" s="73" t="str">
        <f>IFERROR(VLOOKUP('Puntuación Proyectos'!X42,pick_risk,2,FALSE)*$D25,"")</f>
        <v/>
      </c>
      <c r="Y25" s="14" t="str">
        <f>IFERROR(VLOOKUP('Puntuación Proyectos'!Y42,pick_risk,2,FALSE)*$D25,"")</f>
        <v/>
      </c>
      <c r="Z25" s="14" t="str">
        <f>IFERROR(VLOOKUP('Puntuación Proyectos'!Z42,pick_risk,2,FALSE)*$D25,"")</f>
        <v/>
      </c>
      <c r="AA25" s="14" t="str">
        <f>IFERROR(VLOOKUP('Puntuación Proyectos'!AA42,pick_risk,2,FALSE)*$D25,"")</f>
        <v/>
      </c>
      <c r="AB25" s="14" t="str">
        <f>IFERROR(VLOOKUP('Puntuación Proyectos'!AB42,pick_risk,2,FALSE)*$D25,"")</f>
        <v/>
      </c>
      <c r="AC25" s="14" t="str">
        <f>IFERROR(VLOOKUP('Puntuación Proyectos'!AC42,pick_risk,2,FALSE)*$D25,"")</f>
        <v/>
      </c>
      <c r="AD25" s="14" t="str">
        <f>IFERROR(VLOOKUP('Puntuación Proyectos'!AD42,pick_risk,2,FALSE)*$D25,"")</f>
        <v/>
      </c>
      <c r="AE25" s="14" t="str">
        <f>IFERROR(VLOOKUP('Puntuación Proyectos'!AE42,pick_risk,2,FALSE)*$D25,"")</f>
        <v/>
      </c>
      <c r="AF25" s="14" t="str">
        <f>IFERROR(VLOOKUP('Puntuación Proyectos'!AF42,pick_risk,2,FALSE)*$D25,"")</f>
        <v/>
      </c>
      <c r="AG25" s="14" t="str">
        <f>IFERROR(VLOOKUP('Puntuación Proyectos'!AG42,pick_risk,2,FALSE)*$D25,"")</f>
        <v/>
      </c>
      <c r="AH25" s="14" t="str">
        <f>IFERROR(VLOOKUP('Puntuación Proyectos'!AH42,pick_risk,2,FALSE)*$D25,"")</f>
        <v/>
      </c>
      <c r="AI25" s="14" t="str">
        <f>IFERROR(VLOOKUP('Puntuación Proyectos'!AI42,pick_risk,2,FALSE)*$D25,"")</f>
        <v/>
      </c>
      <c r="AJ25" s="14" t="str">
        <f>IFERROR(VLOOKUP('Puntuación Proyectos'!AJ42,pick_risk,2,FALSE)*$D25,"")</f>
        <v/>
      </c>
      <c r="AK25" s="14" t="str">
        <f>IFERROR(VLOOKUP('Puntuación Proyectos'!AK42,pick_risk,2,FALSE)*$D25,"")</f>
        <v/>
      </c>
      <c r="AL25" s="14" t="str">
        <f>IFERROR(VLOOKUP('Puntuación Proyectos'!AL42,pick_risk,2,FALSE)*$D25,"")</f>
        <v/>
      </c>
      <c r="AM25" s="14" t="str">
        <f>IFERROR(VLOOKUP('Puntuación Proyectos'!AM42,pick_risk,2,FALSE)*$D25,"")</f>
        <v/>
      </c>
      <c r="AN25" s="14" t="str">
        <f>IFERROR(VLOOKUP('Puntuación Proyectos'!AN42,pick_risk,2,FALSE)*$D25,"")</f>
        <v/>
      </c>
      <c r="AO25" s="14" t="str">
        <f>IFERROR(VLOOKUP('Puntuación Proyectos'!AO42,pick_risk,2,FALSE)*$D25,"")</f>
        <v/>
      </c>
      <c r="AP25" s="14" t="str">
        <f>IFERROR(VLOOKUP('Puntuación Proyectos'!AP42,pick_risk,2,FALSE)*$D25,"")</f>
        <v/>
      </c>
      <c r="AQ25" s="14" t="str">
        <f>IFERROR(VLOOKUP('Puntuación Proyectos'!AQ42,pick_risk,2,FALSE)*$D25,"")</f>
        <v/>
      </c>
      <c r="AR25" s="14" t="str">
        <f>IFERROR(VLOOKUP('Puntuación Proyectos'!AR42,pick_risk,2,FALSE)*$D25,"")</f>
        <v/>
      </c>
      <c r="AS25" s="14" t="str">
        <f>IFERROR(VLOOKUP('Puntuación Proyectos'!AS42,pick_risk,2,FALSE)*$D25,"")</f>
        <v/>
      </c>
      <c r="AT25" s="14" t="str">
        <f>IFERROR(VLOOKUP('Puntuación Proyectos'!AT42,pick_risk,2,FALSE)*$D25,"")</f>
        <v/>
      </c>
      <c r="AU25" s="14" t="str">
        <f>IFERROR(VLOOKUP('Puntuación Proyectos'!AU42,pick_risk,2,FALSE)*$D25,"")</f>
        <v/>
      </c>
      <c r="AV25" s="14" t="str">
        <f>IFERROR(VLOOKUP('Puntuación Proyectos'!AV42,pick_risk,2,FALSE)*$D25,"")</f>
        <v/>
      </c>
      <c r="AW25" s="14" t="str">
        <f>IFERROR(VLOOKUP('Puntuación Proyectos'!AW42,pick_risk,2,FALSE)*$D25,"")</f>
        <v/>
      </c>
      <c r="AX25" s="14" t="str">
        <f>IFERROR(VLOOKUP('Puntuación Proyectos'!AX42,pick_risk,2,FALSE)*$D25,"")</f>
        <v/>
      </c>
      <c r="AY25" s="14" t="str">
        <f>IFERROR(VLOOKUP('Puntuación Proyectos'!AY42,pick_risk,2,FALSE)*$D25,"")</f>
        <v/>
      </c>
      <c r="AZ25" s="14" t="str">
        <f>IFERROR(VLOOKUP('Puntuación Proyectos'!AZ42,pick_risk,2,FALSE)*$D25,"")</f>
        <v/>
      </c>
      <c r="BA25" s="14" t="str">
        <f>IFERROR(VLOOKUP('Puntuación Proyectos'!BA42,pick_risk,2,FALSE)*$D25,"")</f>
        <v/>
      </c>
      <c r="BB25" s="14" t="str">
        <f>IFERROR(VLOOKUP('Puntuación Proyectos'!BB42,pick_risk,2,FALSE)*$D25,"")</f>
        <v/>
      </c>
      <c r="BC25" s="14" t="str">
        <f>IFERROR(VLOOKUP('Puntuación Proyectos'!BC42,pick_risk,2,FALSE)*$D25,"")</f>
        <v/>
      </c>
      <c r="BD25" s="14" t="str">
        <f>IFERROR(VLOOKUP('Puntuación Proyectos'!BD42,pick_risk,2,FALSE)*$D25,"")</f>
        <v/>
      </c>
      <c r="BE25" s="14" t="str">
        <f>IFERROR(VLOOKUP('Puntuación Proyectos'!BE42,pick_risk,2,FALSE)*$D25,"")</f>
        <v/>
      </c>
      <c r="BF25" s="14" t="str">
        <f>IFERROR(VLOOKUP('Puntuación Proyectos'!BF42,pick_risk,2,FALSE)*$D25,"")</f>
        <v/>
      </c>
      <c r="BG25" s="14" t="str">
        <f>IFERROR(VLOOKUP('Puntuación Proyectos'!BG42,pick_risk,2,FALSE)*$D25,"")</f>
        <v/>
      </c>
      <c r="BH25" s="14" t="str">
        <f>IFERROR(VLOOKUP('Puntuación Proyectos'!BH42,pick_risk,2,FALSE)*$D25,"")</f>
        <v/>
      </c>
      <c r="BI25" s="14" t="str">
        <f>IFERROR(VLOOKUP('Puntuación Proyectos'!BI42,pick_risk,2,FALSE)*$D25,"")</f>
        <v/>
      </c>
      <c r="BJ25" s="14" t="str">
        <f>IFERROR(VLOOKUP('Puntuación Proyectos'!BJ42,pick_risk,2,FALSE)*$D25,"")</f>
        <v/>
      </c>
      <c r="BK25" s="14" t="str">
        <f>IFERROR(VLOOKUP('Puntuación Proyectos'!BK42,pick_risk,2,FALSE)*$D25,"")</f>
        <v/>
      </c>
      <c r="BL25" s="14" t="str">
        <f>IFERROR(VLOOKUP('Puntuación Proyectos'!BL42,pick_risk,2,FALSE)*$D25,"")</f>
        <v/>
      </c>
      <c r="BM25" s="14" t="str">
        <f>IFERROR(VLOOKUP('Puntuación Proyectos'!BM42,pick_risk,2,FALSE)*$D25,"")</f>
        <v/>
      </c>
      <c r="BN25" s="14" t="str">
        <f>IFERROR(VLOOKUP('Puntuación Proyectos'!BN42,pick_risk,2,FALSE)*$D25,"")</f>
        <v/>
      </c>
      <c r="BO25" s="14" t="str">
        <f>IFERROR(VLOOKUP('Puntuación Proyectos'!BO42,pick_risk,2,FALSE)*$D25,"")</f>
        <v/>
      </c>
      <c r="BP25" s="14" t="str">
        <f>IFERROR(VLOOKUP('Puntuación Proyectos'!BP42,pick_risk,2,FALSE)*$D25,"")</f>
        <v/>
      </c>
      <c r="BQ25" s="14" t="str">
        <f>IFERROR(VLOOKUP('Puntuación Proyectos'!BQ42,pick_risk,2,FALSE)*$D25,"")</f>
        <v/>
      </c>
      <c r="BR25" s="14" t="str">
        <f>IFERROR(VLOOKUP('Puntuación Proyectos'!BR42,pick_risk,2,FALSE)*$D25,"")</f>
        <v/>
      </c>
      <c r="BS25" s="14" t="str">
        <f>IFERROR(VLOOKUP('Puntuación Proyectos'!BS42,pick_risk,2,FALSE)*$D25,"")</f>
        <v/>
      </c>
      <c r="BT25" s="14" t="str">
        <f>IFERROR(VLOOKUP('Puntuación Proyectos'!BT42,pick_risk,2,FALSE)*$D25,"")</f>
        <v/>
      </c>
      <c r="BU25" s="14" t="str">
        <f>IFERROR(VLOOKUP('Puntuación Proyectos'!BU42,pick_risk,2,FALSE)*$D25,"")</f>
        <v/>
      </c>
      <c r="BV25" s="14" t="str">
        <f>IFERROR(VLOOKUP('Puntuación Proyectos'!BV42,pick_risk,2,FALSE)*$D25,"")</f>
        <v/>
      </c>
      <c r="BW25" s="14" t="str">
        <f>IFERROR(VLOOKUP('Puntuación Proyectos'!BW42,pick_risk,2,FALSE)*$D25,"")</f>
        <v/>
      </c>
      <c r="BX25" s="14" t="str">
        <f>IFERROR(VLOOKUP('Puntuación Proyectos'!BX42,pick_risk,2,FALSE)*$D25,"")</f>
        <v/>
      </c>
      <c r="BY25" s="14" t="str">
        <f>IFERROR(VLOOKUP('Puntuación Proyectos'!BY42,pick_risk,2,FALSE)*$D25,"")</f>
        <v/>
      </c>
      <c r="BZ25" s="14" t="str">
        <f>IFERROR(VLOOKUP('Puntuación Proyectos'!BZ42,pick_risk,2,FALSE)*$D25,"")</f>
        <v/>
      </c>
      <c r="CA25" s="14" t="str">
        <f>IFERROR(VLOOKUP('Puntuación Proyectos'!CA42,pick_risk,2,FALSE)*$D25,"")</f>
        <v/>
      </c>
      <c r="CB25" s="14" t="str">
        <f>IFERROR(VLOOKUP('Puntuación Proyectos'!CB42,pick_risk,2,FALSE)*$D25,"")</f>
        <v/>
      </c>
      <c r="CC25" s="14" t="str">
        <f>IFERROR(VLOOKUP('Puntuación Proyectos'!CC42,pick_risk,2,FALSE)*$D25,"")</f>
        <v/>
      </c>
      <c r="CD25" s="14" t="str">
        <f>IFERROR(VLOOKUP('Puntuación Proyectos'!CD42,pick_risk,2,FALSE)*$D25,"")</f>
        <v/>
      </c>
      <c r="CE25" s="14" t="str">
        <f>IFERROR(VLOOKUP('Puntuación Proyectos'!CE42,pick_risk,2,FALSE)*$D25,"")</f>
        <v/>
      </c>
      <c r="CF25" s="14" t="str">
        <f>IFERROR(VLOOKUP('Puntuación Proyectos'!CF42,pick_risk,2,FALSE)*$D25,"")</f>
        <v/>
      </c>
      <c r="CG25" s="14" t="str">
        <f>IFERROR(VLOOKUP('Puntuación Proyectos'!CG42,pick_risk,2,FALSE)*$D25,"")</f>
        <v/>
      </c>
      <c r="CH25" s="14" t="str">
        <f>IFERROR(VLOOKUP('Puntuación Proyectos'!CH42,pick_risk,2,FALSE)*$D25,"")</f>
        <v/>
      </c>
      <c r="CI25" s="14" t="str">
        <f>IFERROR(VLOOKUP('Puntuación Proyectos'!CI42,pick_risk,2,FALSE)*$D25,"")</f>
        <v/>
      </c>
      <c r="CJ25" s="14" t="str">
        <f>IFERROR(VLOOKUP('Puntuación Proyectos'!CJ42,pick_risk,2,FALSE)*$D25,"")</f>
        <v/>
      </c>
      <c r="CK25" s="14" t="str">
        <f>IFERROR(VLOOKUP('Puntuación Proyectos'!CK42,pick_risk,2,FALSE)*$D25,"")</f>
        <v/>
      </c>
      <c r="CL25" s="14" t="str">
        <f>IFERROR(VLOOKUP('Puntuación Proyectos'!CL42,pick_risk,2,FALSE)*$D25,"")</f>
        <v/>
      </c>
      <c r="CM25" s="14" t="str">
        <f>IFERROR(VLOOKUP('Puntuación Proyectos'!CM42,pick_risk,2,FALSE)*$D25,"")</f>
        <v/>
      </c>
      <c r="CN25" s="14" t="str">
        <f>IFERROR(VLOOKUP('Puntuación Proyectos'!CN42,pick_risk,2,FALSE)*$D25,"")</f>
        <v/>
      </c>
      <c r="CO25" s="14" t="str">
        <f>IFERROR(VLOOKUP('Puntuación Proyectos'!CO42,pick_risk,2,FALSE)*$D25,"")</f>
        <v/>
      </c>
      <c r="CP25" s="14" t="str">
        <f>IFERROR(VLOOKUP('Puntuación Proyectos'!CP42,pick_risk,2,FALSE)*$D25,"")</f>
        <v/>
      </c>
      <c r="CQ25" s="14" t="str">
        <f>IFERROR(VLOOKUP('Puntuación Proyectos'!CQ42,pick_risk,2,FALSE)*$D25,"")</f>
        <v/>
      </c>
      <c r="CR25" s="14" t="str">
        <f>IFERROR(VLOOKUP('Puntuación Proyectos'!CR42,pick_risk,2,FALSE)*$D25,"")</f>
        <v/>
      </c>
      <c r="CS25" s="14" t="str">
        <f>IFERROR(VLOOKUP('Puntuación Proyectos'!CS42,pick_risk,2,FALSE)*$D25,"")</f>
        <v/>
      </c>
      <c r="CT25" s="14" t="str">
        <f>IFERROR(VLOOKUP('Puntuación Proyectos'!CT42,pick_risk,2,FALSE)*$D25,"")</f>
        <v/>
      </c>
      <c r="CU25" s="14" t="str">
        <f>IFERROR(VLOOKUP('Puntuación Proyectos'!CU42,pick_risk,2,FALSE)*$D25,"")</f>
        <v/>
      </c>
      <c r="CV25" s="14" t="str">
        <f>IFERROR(VLOOKUP('Puntuación Proyectos'!CV42,pick_risk,2,FALSE)*$D25,"")</f>
        <v/>
      </c>
      <c r="CW25" s="88" t="str">
        <f>IFERROR(VLOOKUP('Puntuación Proyectos'!CW42,pick_risk,2,FALSE)*$D25,"")</f>
        <v/>
      </c>
      <c r="CX25" s="93"/>
    </row>
    <row r="26" spans="2:102" s="6" customFormat="1" ht="20.100000000000001" customHeight="1" x14ac:dyDescent="0.25">
      <c r="B26" s="12" t="str">
        <f>IF('Puntuación Proyectos'!B44="","",'Puntuación Proyectos'!B44)</f>
        <v>Reputacional: No aceptado por la organización, falla o no cumple con sus KPI's</v>
      </c>
      <c r="C26" s="13">
        <f>'Puntuación Proyectos'!C47</f>
        <v>0</v>
      </c>
      <c r="D26" s="73">
        <f>'Puntuación Proyectos'!D44</f>
        <v>3</v>
      </c>
      <c r="E26" s="108">
        <f>IFERROR(VLOOKUP('Puntuación Proyectos'!E44,pick_risk,2,FALSE)*$D26,"")</f>
        <v>3</v>
      </c>
      <c r="F26" s="108">
        <f>IFERROR(VLOOKUP('Puntuación Proyectos'!F44,pick_risk,2,FALSE)*$D26,"")</f>
        <v>3</v>
      </c>
      <c r="G26" s="108">
        <f>IFERROR(VLOOKUP('Puntuación Proyectos'!G44,pick_risk,2,FALSE)*$D26,"")</f>
        <v>4.5</v>
      </c>
      <c r="H26" s="108">
        <f>IFERROR(VLOOKUP('Puntuación Proyectos'!H44,pick_risk,2,FALSE)*$D26,"")</f>
        <v>3</v>
      </c>
      <c r="I26" s="108">
        <f>IFERROR(VLOOKUP('Puntuación Proyectos'!I44,pick_risk,2,FALSE)*$D26,"")</f>
        <v>4.5</v>
      </c>
      <c r="J26" s="108">
        <f>IFERROR(VLOOKUP('Puntuación Proyectos'!J44,pick_risk,2,FALSE)*$D26,"")</f>
        <v>4.5</v>
      </c>
      <c r="K26" s="108">
        <f>IFERROR(VLOOKUP('Puntuación Proyectos'!K44,pick_risk,2,FALSE)*$D26,"")</f>
        <v>3</v>
      </c>
      <c r="L26" s="108">
        <f>IFERROR(VLOOKUP('Puntuación Proyectos'!L44,pick_risk,2,FALSE)*$D26,"")</f>
        <v>3</v>
      </c>
      <c r="M26" s="108">
        <f>IFERROR(VLOOKUP('Puntuación Proyectos'!M44,pick_risk,2,FALSE)*$D26,"")</f>
        <v>1.5</v>
      </c>
      <c r="N26" s="108">
        <f>IFERROR(VLOOKUP('Puntuación Proyectos'!N44,pick_risk,2,FALSE)*$D26,"")</f>
        <v>1.5</v>
      </c>
      <c r="O26" s="117" t="str">
        <f>IFERROR(VLOOKUP('Puntuación Proyectos'!O44,pick_risk,2,FALSE)*$D26,"")</f>
        <v/>
      </c>
      <c r="P26" s="14" t="str">
        <f>IFERROR(VLOOKUP('Puntuación Proyectos'!P44,pick_risk,2,FALSE)*$D26,"")</f>
        <v/>
      </c>
      <c r="Q26" s="14" t="str">
        <f>IFERROR(VLOOKUP('Puntuación Proyectos'!Q44,pick_risk,2,FALSE)*$D26,"")</f>
        <v/>
      </c>
      <c r="R26" s="14" t="str">
        <f>IFERROR(VLOOKUP('Puntuación Proyectos'!R44,pick_risk,2,FALSE)*$D26,"")</f>
        <v/>
      </c>
      <c r="S26" s="14" t="str">
        <f>IFERROR(VLOOKUP('Puntuación Proyectos'!S44,pick_risk,2,FALSE)*$D26,"")</f>
        <v/>
      </c>
      <c r="T26" s="14" t="str">
        <f>IFERROR(VLOOKUP('Puntuación Proyectos'!T44,pick_risk,2,FALSE)*$D26,"")</f>
        <v/>
      </c>
      <c r="U26" s="73" t="str">
        <f>IFERROR(VLOOKUP('Puntuación Proyectos'!U44,pick_risk,2,FALSE)*$D26,"")</f>
        <v/>
      </c>
      <c r="V26" s="73" t="str">
        <f>IFERROR(VLOOKUP('Puntuación Proyectos'!V44,pick_risk,2,FALSE)*$D26,"")</f>
        <v/>
      </c>
      <c r="W26" s="73" t="str">
        <f>IFERROR(VLOOKUP('Puntuación Proyectos'!W44,pick_risk,2,FALSE)*$D26,"")</f>
        <v/>
      </c>
      <c r="X26" s="73" t="str">
        <f>IFERROR(VLOOKUP('Puntuación Proyectos'!X44,pick_risk,2,FALSE)*$D26,"")</f>
        <v/>
      </c>
      <c r="Y26" s="14" t="str">
        <f>IFERROR(VLOOKUP('Puntuación Proyectos'!Y44,pick_risk,2,FALSE)*$D26,"")</f>
        <v/>
      </c>
      <c r="Z26" s="14" t="str">
        <f>IFERROR(VLOOKUP('Puntuación Proyectos'!Z44,pick_risk,2,FALSE)*$D26,"")</f>
        <v/>
      </c>
      <c r="AA26" s="14" t="str">
        <f>IFERROR(VLOOKUP('Puntuación Proyectos'!AA44,pick_risk,2,FALSE)*$D26,"")</f>
        <v/>
      </c>
      <c r="AB26" s="14" t="str">
        <f>IFERROR(VLOOKUP('Puntuación Proyectos'!AB44,pick_risk,2,FALSE)*$D26,"")</f>
        <v/>
      </c>
      <c r="AC26" s="14" t="str">
        <f>IFERROR(VLOOKUP('Puntuación Proyectos'!AC44,pick_risk,2,FALSE)*$D26,"")</f>
        <v/>
      </c>
      <c r="AD26" s="14" t="str">
        <f>IFERROR(VLOOKUP('Puntuación Proyectos'!AD44,pick_risk,2,FALSE)*$D26,"")</f>
        <v/>
      </c>
      <c r="AE26" s="14" t="str">
        <f>IFERROR(VLOOKUP('Puntuación Proyectos'!AE44,pick_risk,2,FALSE)*$D26,"")</f>
        <v/>
      </c>
      <c r="AF26" s="14" t="str">
        <f>IFERROR(VLOOKUP('Puntuación Proyectos'!AF44,pick_risk,2,FALSE)*$D26,"")</f>
        <v/>
      </c>
      <c r="AG26" s="14" t="str">
        <f>IFERROR(VLOOKUP('Puntuación Proyectos'!AG44,pick_risk,2,FALSE)*$D26,"")</f>
        <v/>
      </c>
      <c r="AH26" s="14" t="str">
        <f>IFERROR(VLOOKUP('Puntuación Proyectos'!AH44,pick_risk,2,FALSE)*$D26,"")</f>
        <v/>
      </c>
      <c r="AI26" s="14" t="str">
        <f>IFERROR(VLOOKUP('Puntuación Proyectos'!AI44,pick_risk,2,FALSE)*$D26,"")</f>
        <v/>
      </c>
      <c r="AJ26" s="14" t="str">
        <f>IFERROR(VLOOKUP('Puntuación Proyectos'!AJ44,pick_risk,2,FALSE)*$D26,"")</f>
        <v/>
      </c>
      <c r="AK26" s="14" t="str">
        <f>IFERROR(VLOOKUP('Puntuación Proyectos'!AK44,pick_risk,2,FALSE)*$D26,"")</f>
        <v/>
      </c>
      <c r="AL26" s="14" t="str">
        <f>IFERROR(VLOOKUP('Puntuación Proyectos'!AL44,pick_risk,2,FALSE)*$D26,"")</f>
        <v/>
      </c>
      <c r="AM26" s="14" t="str">
        <f>IFERROR(VLOOKUP('Puntuación Proyectos'!AM44,pick_risk,2,FALSE)*$D26,"")</f>
        <v/>
      </c>
      <c r="AN26" s="14" t="str">
        <f>IFERROR(VLOOKUP('Puntuación Proyectos'!AN44,pick_risk,2,FALSE)*$D26,"")</f>
        <v/>
      </c>
      <c r="AO26" s="14" t="str">
        <f>IFERROR(VLOOKUP('Puntuación Proyectos'!AO44,pick_risk,2,FALSE)*$D26,"")</f>
        <v/>
      </c>
      <c r="AP26" s="14" t="str">
        <f>IFERROR(VLOOKUP('Puntuación Proyectos'!AP44,pick_risk,2,FALSE)*$D26,"")</f>
        <v/>
      </c>
      <c r="AQ26" s="14" t="str">
        <f>IFERROR(VLOOKUP('Puntuación Proyectos'!AQ44,pick_risk,2,FALSE)*$D26,"")</f>
        <v/>
      </c>
      <c r="AR26" s="14" t="str">
        <f>IFERROR(VLOOKUP('Puntuación Proyectos'!AR44,pick_risk,2,FALSE)*$D26,"")</f>
        <v/>
      </c>
      <c r="AS26" s="14" t="str">
        <f>IFERROR(VLOOKUP('Puntuación Proyectos'!AS44,pick_risk,2,FALSE)*$D26,"")</f>
        <v/>
      </c>
      <c r="AT26" s="14" t="str">
        <f>IFERROR(VLOOKUP('Puntuación Proyectos'!AT44,pick_risk,2,FALSE)*$D26,"")</f>
        <v/>
      </c>
      <c r="AU26" s="14" t="str">
        <f>IFERROR(VLOOKUP('Puntuación Proyectos'!AU44,pick_risk,2,FALSE)*$D26,"")</f>
        <v/>
      </c>
      <c r="AV26" s="14" t="str">
        <f>IFERROR(VLOOKUP('Puntuación Proyectos'!AV44,pick_risk,2,FALSE)*$D26,"")</f>
        <v/>
      </c>
      <c r="AW26" s="14" t="str">
        <f>IFERROR(VLOOKUP('Puntuación Proyectos'!AW44,pick_risk,2,FALSE)*$D26,"")</f>
        <v/>
      </c>
      <c r="AX26" s="14" t="str">
        <f>IFERROR(VLOOKUP('Puntuación Proyectos'!AX44,pick_risk,2,FALSE)*$D26,"")</f>
        <v/>
      </c>
      <c r="AY26" s="14" t="str">
        <f>IFERROR(VLOOKUP('Puntuación Proyectos'!AY44,pick_risk,2,FALSE)*$D26,"")</f>
        <v/>
      </c>
      <c r="AZ26" s="14" t="str">
        <f>IFERROR(VLOOKUP('Puntuación Proyectos'!AZ44,pick_risk,2,FALSE)*$D26,"")</f>
        <v/>
      </c>
      <c r="BA26" s="14" t="str">
        <f>IFERROR(VLOOKUP('Puntuación Proyectos'!BA44,pick_risk,2,FALSE)*$D26,"")</f>
        <v/>
      </c>
      <c r="BB26" s="14" t="str">
        <f>IFERROR(VLOOKUP('Puntuación Proyectos'!BB44,pick_risk,2,FALSE)*$D26,"")</f>
        <v/>
      </c>
      <c r="BC26" s="14" t="str">
        <f>IFERROR(VLOOKUP('Puntuación Proyectos'!BC44,pick_risk,2,FALSE)*$D26,"")</f>
        <v/>
      </c>
      <c r="BD26" s="14" t="str">
        <f>IFERROR(VLOOKUP('Puntuación Proyectos'!BD44,pick_risk,2,FALSE)*$D26,"")</f>
        <v/>
      </c>
      <c r="BE26" s="14" t="str">
        <f>IFERROR(VLOOKUP('Puntuación Proyectos'!BE44,pick_risk,2,FALSE)*$D26,"")</f>
        <v/>
      </c>
      <c r="BF26" s="14" t="str">
        <f>IFERROR(VLOOKUP('Puntuación Proyectos'!BF44,pick_risk,2,FALSE)*$D26,"")</f>
        <v/>
      </c>
      <c r="BG26" s="14" t="str">
        <f>IFERROR(VLOOKUP('Puntuación Proyectos'!BG44,pick_risk,2,FALSE)*$D26,"")</f>
        <v/>
      </c>
      <c r="BH26" s="14" t="str">
        <f>IFERROR(VLOOKUP('Puntuación Proyectos'!BH44,pick_risk,2,FALSE)*$D26,"")</f>
        <v/>
      </c>
      <c r="BI26" s="14" t="str">
        <f>IFERROR(VLOOKUP('Puntuación Proyectos'!BI44,pick_risk,2,FALSE)*$D26,"")</f>
        <v/>
      </c>
      <c r="BJ26" s="14" t="str">
        <f>IFERROR(VLOOKUP('Puntuación Proyectos'!BJ44,pick_risk,2,FALSE)*$D26,"")</f>
        <v/>
      </c>
      <c r="BK26" s="14" t="str">
        <f>IFERROR(VLOOKUP('Puntuación Proyectos'!BK44,pick_risk,2,FALSE)*$D26,"")</f>
        <v/>
      </c>
      <c r="BL26" s="14" t="str">
        <f>IFERROR(VLOOKUP('Puntuación Proyectos'!BL44,pick_risk,2,FALSE)*$D26,"")</f>
        <v/>
      </c>
      <c r="BM26" s="14" t="str">
        <f>IFERROR(VLOOKUP('Puntuación Proyectos'!BM44,pick_risk,2,FALSE)*$D26,"")</f>
        <v/>
      </c>
      <c r="BN26" s="14" t="str">
        <f>IFERROR(VLOOKUP('Puntuación Proyectos'!BN44,pick_risk,2,FALSE)*$D26,"")</f>
        <v/>
      </c>
      <c r="BO26" s="14" t="str">
        <f>IFERROR(VLOOKUP('Puntuación Proyectos'!BO44,pick_risk,2,FALSE)*$D26,"")</f>
        <v/>
      </c>
      <c r="BP26" s="14" t="str">
        <f>IFERROR(VLOOKUP('Puntuación Proyectos'!BP44,pick_risk,2,FALSE)*$D26,"")</f>
        <v/>
      </c>
      <c r="BQ26" s="14" t="str">
        <f>IFERROR(VLOOKUP('Puntuación Proyectos'!BQ44,pick_risk,2,FALSE)*$D26,"")</f>
        <v/>
      </c>
      <c r="BR26" s="14" t="str">
        <f>IFERROR(VLOOKUP('Puntuación Proyectos'!BR44,pick_risk,2,FALSE)*$D26,"")</f>
        <v/>
      </c>
      <c r="BS26" s="14" t="str">
        <f>IFERROR(VLOOKUP('Puntuación Proyectos'!BS44,pick_risk,2,FALSE)*$D26,"")</f>
        <v/>
      </c>
      <c r="BT26" s="14" t="str">
        <f>IFERROR(VLOOKUP('Puntuación Proyectos'!BT44,pick_risk,2,FALSE)*$D26,"")</f>
        <v/>
      </c>
      <c r="BU26" s="14" t="str">
        <f>IFERROR(VLOOKUP('Puntuación Proyectos'!BU44,pick_risk,2,FALSE)*$D26,"")</f>
        <v/>
      </c>
      <c r="BV26" s="14" t="str">
        <f>IFERROR(VLOOKUP('Puntuación Proyectos'!BV44,pick_risk,2,FALSE)*$D26,"")</f>
        <v/>
      </c>
      <c r="BW26" s="14" t="str">
        <f>IFERROR(VLOOKUP('Puntuación Proyectos'!BW44,pick_risk,2,FALSE)*$D26,"")</f>
        <v/>
      </c>
      <c r="BX26" s="14" t="str">
        <f>IFERROR(VLOOKUP('Puntuación Proyectos'!BX44,pick_risk,2,FALSE)*$D26,"")</f>
        <v/>
      </c>
      <c r="BY26" s="14" t="str">
        <f>IFERROR(VLOOKUP('Puntuación Proyectos'!BY44,pick_risk,2,FALSE)*$D26,"")</f>
        <v/>
      </c>
      <c r="BZ26" s="14" t="str">
        <f>IFERROR(VLOOKUP('Puntuación Proyectos'!BZ44,pick_risk,2,FALSE)*$D26,"")</f>
        <v/>
      </c>
      <c r="CA26" s="14" t="str">
        <f>IFERROR(VLOOKUP('Puntuación Proyectos'!CA44,pick_risk,2,FALSE)*$D26,"")</f>
        <v/>
      </c>
      <c r="CB26" s="14" t="str">
        <f>IFERROR(VLOOKUP('Puntuación Proyectos'!CB44,pick_risk,2,FALSE)*$D26,"")</f>
        <v/>
      </c>
      <c r="CC26" s="14" t="str">
        <f>IFERROR(VLOOKUP('Puntuación Proyectos'!CC44,pick_risk,2,FALSE)*$D26,"")</f>
        <v/>
      </c>
      <c r="CD26" s="14" t="str">
        <f>IFERROR(VLOOKUP('Puntuación Proyectos'!CD44,pick_risk,2,FALSE)*$D26,"")</f>
        <v/>
      </c>
      <c r="CE26" s="14" t="str">
        <f>IFERROR(VLOOKUP('Puntuación Proyectos'!CE44,pick_risk,2,FALSE)*$D26,"")</f>
        <v/>
      </c>
      <c r="CF26" s="14" t="str">
        <f>IFERROR(VLOOKUP('Puntuación Proyectos'!CF44,pick_risk,2,FALSE)*$D26,"")</f>
        <v/>
      </c>
      <c r="CG26" s="14" t="str">
        <f>IFERROR(VLOOKUP('Puntuación Proyectos'!CG44,pick_risk,2,FALSE)*$D26,"")</f>
        <v/>
      </c>
      <c r="CH26" s="14" t="str">
        <f>IFERROR(VLOOKUP('Puntuación Proyectos'!CH44,pick_risk,2,FALSE)*$D26,"")</f>
        <v/>
      </c>
      <c r="CI26" s="14" t="str">
        <f>IFERROR(VLOOKUP('Puntuación Proyectos'!CI44,pick_risk,2,FALSE)*$D26,"")</f>
        <v/>
      </c>
      <c r="CJ26" s="14" t="str">
        <f>IFERROR(VLOOKUP('Puntuación Proyectos'!CJ44,pick_risk,2,FALSE)*$D26,"")</f>
        <v/>
      </c>
      <c r="CK26" s="14" t="str">
        <f>IFERROR(VLOOKUP('Puntuación Proyectos'!CK44,pick_risk,2,FALSE)*$D26,"")</f>
        <v/>
      </c>
      <c r="CL26" s="14" t="str">
        <f>IFERROR(VLOOKUP('Puntuación Proyectos'!CL44,pick_risk,2,FALSE)*$D26,"")</f>
        <v/>
      </c>
      <c r="CM26" s="14" t="str">
        <f>IFERROR(VLOOKUP('Puntuación Proyectos'!CM44,pick_risk,2,FALSE)*$D26,"")</f>
        <v/>
      </c>
      <c r="CN26" s="14" t="str">
        <f>IFERROR(VLOOKUP('Puntuación Proyectos'!CN44,pick_risk,2,FALSE)*$D26,"")</f>
        <v/>
      </c>
      <c r="CO26" s="14" t="str">
        <f>IFERROR(VLOOKUP('Puntuación Proyectos'!CO44,pick_risk,2,FALSE)*$D26,"")</f>
        <v/>
      </c>
      <c r="CP26" s="14" t="str">
        <f>IFERROR(VLOOKUP('Puntuación Proyectos'!CP44,pick_risk,2,FALSE)*$D26,"")</f>
        <v/>
      </c>
      <c r="CQ26" s="14" t="str">
        <f>IFERROR(VLOOKUP('Puntuación Proyectos'!CQ44,pick_risk,2,FALSE)*$D26,"")</f>
        <v/>
      </c>
      <c r="CR26" s="14" t="str">
        <f>IFERROR(VLOOKUP('Puntuación Proyectos'!CR44,pick_risk,2,FALSE)*$D26,"")</f>
        <v/>
      </c>
      <c r="CS26" s="14" t="str">
        <f>IFERROR(VLOOKUP('Puntuación Proyectos'!CS44,pick_risk,2,FALSE)*$D26,"")</f>
        <v/>
      </c>
      <c r="CT26" s="14" t="str">
        <f>IFERROR(VLOOKUP('Puntuación Proyectos'!CT44,pick_risk,2,FALSE)*$D26,"")</f>
        <v/>
      </c>
      <c r="CU26" s="14" t="str">
        <f>IFERROR(VLOOKUP('Puntuación Proyectos'!CU44,pick_risk,2,FALSE)*$D26,"")</f>
        <v/>
      </c>
      <c r="CV26" s="14" t="str">
        <f>IFERROR(VLOOKUP('Puntuación Proyectos'!CV44,pick_risk,2,FALSE)*$D26,"")</f>
        <v/>
      </c>
      <c r="CW26" s="88" t="str">
        <f>IFERROR(VLOOKUP('Puntuación Proyectos'!CW44,pick_risk,2,FALSE)*$D26,"")</f>
        <v/>
      </c>
      <c r="CX26" s="93"/>
    </row>
    <row r="27" spans="2:102" s="6" customFormat="1" ht="20.100000000000001" customHeight="1" x14ac:dyDescent="0.25">
      <c r="B27" s="12" t="str">
        <f>IF('Puntuación Proyectos'!B45="","",'Puntuación Proyectos'!B45)</f>
        <v>Financiero: Costo del capital y/o gasto operacional</v>
      </c>
      <c r="C27" s="13">
        <f>'Puntuación Proyectos'!C48</f>
        <v>0</v>
      </c>
      <c r="D27" s="73">
        <f>'Puntuación Proyectos'!D45</f>
        <v>3</v>
      </c>
      <c r="E27" s="108">
        <f>IFERROR(VLOOKUP('Puntuación Proyectos'!E45,pick_risk,2,FALSE)*$D27,"")</f>
        <v>1.5</v>
      </c>
      <c r="F27" s="108">
        <f>IFERROR(VLOOKUP('Puntuación Proyectos'!F45,pick_risk,2,FALSE)*$D27,"")</f>
        <v>1.5</v>
      </c>
      <c r="G27" s="108">
        <f>IFERROR(VLOOKUP('Puntuación Proyectos'!G45,pick_risk,2,FALSE)*$D27,"")</f>
        <v>1.5</v>
      </c>
      <c r="H27" s="108">
        <f>IFERROR(VLOOKUP('Puntuación Proyectos'!H45,pick_risk,2,FALSE)*$D27,"")</f>
        <v>1.5</v>
      </c>
      <c r="I27" s="108">
        <f>IFERROR(VLOOKUP('Puntuación Proyectos'!I45,pick_risk,2,FALSE)*$D27,"")</f>
        <v>1.5</v>
      </c>
      <c r="J27" s="108">
        <f>IFERROR(VLOOKUP('Puntuación Proyectos'!J45,pick_risk,2,FALSE)*$D27,"")</f>
        <v>1.5</v>
      </c>
      <c r="K27" s="108">
        <f>IFERROR(VLOOKUP('Puntuación Proyectos'!K45,pick_risk,2,FALSE)*$D27,"")</f>
        <v>3</v>
      </c>
      <c r="L27" s="108">
        <f>IFERROR(VLOOKUP('Puntuación Proyectos'!L45,pick_risk,2,FALSE)*$D27,"")</f>
        <v>1.5</v>
      </c>
      <c r="M27" s="108">
        <f>IFERROR(VLOOKUP('Puntuación Proyectos'!M45,pick_risk,2,FALSE)*$D27,"")</f>
        <v>1.5</v>
      </c>
      <c r="N27" s="108">
        <f>IFERROR(VLOOKUP('Puntuación Proyectos'!N45,pick_risk,2,FALSE)*$D27,"")</f>
        <v>1.5</v>
      </c>
      <c r="O27" s="117" t="str">
        <f>IFERROR(VLOOKUP('Puntuación Proyectos'!O45,pick_risk,2,FALSE)*$D27,"")</f>
        <v/>
      </c>
      <c r="P27" s="14" t="str">
        <f>IFERROR(VLOOKUP('Puntuación Proyectos'!P45,pick_risk,2,FALSE)*$D27,"")</f>
        <v/>
      </c>
      <c r="Q27" s="14" t="str">
        <f>IFERROR(VLOOKUP('Puntuación Proyectos'!Q45,pick_risk,2,FALSE)*$D27,"")</f>
        <v/>
      </c>
      <c r="R27" s="14" t="str">
        <f>IFERROR(VLOOKUP('Puntuación Proyectos'!R45,pick_risk,2,FALSE)*$D27,"")</f>
        <v/>
      </c>
      <c r="S27" s="14" t="str">
        <f>IFERROR(VLOOKUP('Puntuación Proyectos'!S45,pick_risk,2,FALSE)*$D27,"")</f>
        <v/>
      </c>
      <c r="T27" s="14" t="str">
        <f>IFERROR(VLOOKUP('Puntuación Proyectos'!T45,pick_risk,2,FALSE)*$D27,"")</f>
        <v/>
      </c>
      <c r="U27" s="73" t="str">
        <f>IFERROR(VLOOKUP('Puntuación Proyectos'!U45,pick_risk,2,FALSE)*$D27,"")</f>
        <v/>
      </c>
      <c r="V27" s="73" t="str">
        <f>IFERROR(VLOOKUP('Puntuación Proyectos'!V45,pick_risk,2,FALSE)*$D27,"")</f>
        <v/>
      </c>
      <c r="W27" s="73" t="str">
        <f>IFERROR(VLOOKUP('Puntuación Proyectos'!W45,pick_risk,2,FALSE)*$D27,"")</f>
        <v/>
      </c>
      <c r="X27" s="73" t="str">
        <f>IFERROR(VLOOKUP('Puntuación Proyectos'!X45,pick_risk,2,FALSE)*$D27,"")</f>
        <v/>
      </c>
      <c r="Y27" s="14" t="str">
        <f>IFERROR(VLOOKUP('Puntuación Proyectos'!Y45,pick_risk,2,FALSE)*$D27,"")</f>
        <v/>
      </c>
      <c r="Z27" s="14" t="str">
        <f>IFERROR(VLOOKUP('Puntuación Proyectos'!Z45,pick_risk,2,FALSE)*$D27,"")</f>
        <v/>
      </c>
      <c r="AA27" s="14" t="str">
        <f>IFERROR(VLOOKUP('Puntuación Proyectos'!AA45,pick_risk,2,FALSE)*$D27,"")</f>
        <v/>
      </c>
      <c r="AB27" s="14" t="str">
        <f>IFERROR(VLOOKUP('Puntuación Proyectos'!AB45,pick_risk,2,FALSE)*$D27,"")</f>
        <v/>
      </c>
      <c r="AC27" s="14" t="str">
        <f>IFERROR(VLOOKUP('Puntuación Proyectos'!AC45,pick_risk,2,FALSE)*$D27,"")</f>
        <v/>
      </c>
      <c r="AD27" s="14" t="str">
        <f>IFERROR(VLOOKUP('Puntuación Proyectos'!AD45,pick_risk,2,FALSE)*$D27,"")</f>
        <v/>
      </c>
      <c r="AE27" s="14" t="str">
        <f>IFERROR(VLOOKUP('Puntuación Proyectos'!AE45,pick_risk,2,FALSE)*$D27,"")</f>
        <v/>
      </c>
      <c r="AF27" s="14" t="str">
        <f>IFERROR(VLOOKUP('Puntuación Proyectos'!AF45,pick_risk,2,FALSE)*$D27,"")</f>
        <v/>
      </c>
      <c r="AG27" s="14" t="str">
        <f>IFERROR(VLOOKUP('Puntuación Proyectos'!AG45,pick_risk,2,FALSE)*$D27,"")</f>
        <v/>
      </c>
      <c r="AH27" s="14" t="str">
        <f>IFERROR(VLOOKUP('Puntuación Proyectos'!AH45,pick_risk,2,FALSE)*$D27,"")</f>
        <v/>
      </c>
      <c r="AI27" s="14" t="str">
        <f>IFERROR(VLOOKUP('Puntuación Proyectos'!AI45,pick_risk,2,FALSE)*$D27,"")</f>
        <v/>
      </c>
      <c r="AJ27" s="14" t="str">
        <f>IFERROR(VLOOKUP('Puntuación Proyectos'!AJ45,pick_risk,2,FALSE)*$D27,"")</f>
        <v/>
      </c>
      <c r="AK27" s="14" t="str">
        <f>IFERROR(VLOOKUP('Puntuación Proyectos'!AK45,pick_risk,2,FALSE)*$D27,"")</f>
        <v/>
      </c>
      <c r="AL27" s="14" t="str">
        <f>IFERROR(VLOOKUP('Puntuación Proyectos'!AL45,pick_risk,2,FALSE)*$D27,"")</f>
        <v/>
      </c>
      <c r="AM27" s="14" t="str">
        <f>IFERROR(VLOOKUP('Puntuación Proyectos'!AM45,pick_risk,2,FALSE)*$D27,"")</f>
        <v/>
      </c>
      <c r="AN27" s="14" t="str">
        <f>IFERROR(VLOOKUP('Puntuación Proyectos'!AN45,pick_risk,2,FALSE)*$D27,"")</f>
        <v/>
      </c>
      <c r="AO27" s="14" t="str">
        <f>IFERROR(VLOOKUP('Puntuación Proyectos'!AO45,pick_risk,2,FALSE)*$D27,"")</f>
        <v/>
      </c>
      <c r="AP27" s="14" t="str">
        <f>IFERROR(VLOOKUP('Puntuación Proyectos'!AP45,pick_risk,2,FALSE)*$D27,"")</f>
        <v/>
      </c>
      <c r="AQ27" s="14" t="str">
        <f>IFERROR(VLOOKUP('Puntuación Proyectos'!AQ45,pick_risk,2,FALSE)*$D27,"")</f>
        <v/>
      </c>
      <c r="AR27" s="14" t="str">
        <f>IFERROR(VLOOKUP('Puntuación Proyectos'!AR45,pick_risk,2,FALSE)*$D27,"")</f>
        <v/>
      </c>
      <c r="AS27" s="14" t="str">
        <f>IFERROR(VLOOKUP('Puntuación Proyectos'!AS45,pick_risk,2,FALSE)*$D27,"")</f>
        <v/>
      </c>
      <c r="AT27" s="14" t="str">
        <f>IFERROR(VLOOKUP('Puntuación Proyectos'!AT45,pick_risk,2,FALSE)*$D27,"")</f>
        <v/>
      </c>
      <c r="AU27" s="14" t="str">
        <f>IFERROR(VLOOKUP('Puntuación Proyectos'!AU45,pick_risk,2,FALSE)*$D27,"")</f>
        <v/>
      </c>
      <c r="AV27" s="14" t="str">
        <f>IFERROR(VLOOKUP('Puntuación Proyectos'!AV45,pick_risk,2,FALSE)*$D27,"")</f>
        <v/>
      </c>
      <c r="AW27" s="14" t="str">
        <f>IFERROR(VLOOKUP('Puntuación Proyectos'!AW45,pick_risk,2,FALSE)*$D27,"")</f>
        <v/>
      </c>
      <c r="AX27" s="14" t="str">
        <f>IFERROR(VLOOKUP('Puntuación Proyectos'!AX45,pick_risk,2,FALSE)*$D27,"")</f>
        <v/>
      </c>
      <c r="AY27" s="14" t="str">
        <f>IFERROR(VLOOKUP('Puntuación Proyectos'!AY45,pick_risk,2,FALSE)*$D27,"")</f>
        <v/>
      </c>
      <c r="AZ27" s="14" t="str">
        <f>IFERROR(VLOOKUP('Puntuación Proyectos'!AZ45,pick_risk,2,FALSE)*$D27,"")</f>
        <v/>
      </c>
      <c r="BA27" s="14" t="str">
        <f>IFERROR(VLOOKUP('Puntuación Proyectos'!BA45,pick_risk,2,FALSE)*$D27,"")</f>
        <v/>
      </c>
      <c r="BB27" s="14" t="str">
        <f>IFERROR(VLOOKUP('Puntuación Proyectos'!BB45,pick_risk,2,FALSE)*$D27,"")</f>
        <v/>
      </c>
      <c r="BC27" s="14" t="str">
        <f>IFERROR(VLOOKUP('Puntuación Proyectos'!BC45,pick_risk,2,FALSE)*$D27,"")</f>
        <v/>
      </c>
      <c r="BD27" s="14" t="str">
        <f>IFERROR(VLOOKUP('Puntuación Proyectos'!BD45,pick_risk,2,FALSE)*$D27,"")</f>
        <v/>
      </c>
      <c r="BE27" s="14" t="str">
        <f>IFERROR(VLOOKUP('Puntuación Proyectos'!BE45,pick_risk,2,FALSE)*$D27,"")</f>
        <v/>
      </c>
      <c r="BF27" s="14" t="str">
        <f>IFERROR(VLOOKUP('Puntuación Proyectos'!BF45,pick_risk,2,FALSE)*$D27,"")</f>
        <v/>
      </c>
      <c r="BG27" s="14" t="str">
        <f>IFERROR(VLOOKUP('Puntuación Proyectos'!BG45,pick_risk,2,FALSE)*$D27,"")</f>
        <v/>
      </c>
      <c r="BH27" s="14" t="str">
        <f>IFERROR(VLOOKUP('Puntuación Proyectos'!BH45,pick_risk,2,FALSE)*$D27,"")</f>
        <v/>
      </c>
      <c r="BI27" s="14" t="str">
        <f>IFERROR(VLOOKUP('Puntuación Proyectos'!BI45,pick_risk,2,FALSE)*$D27,"")</f>
        <v/>
      </c>
      <c r="BJ27" s="14" t="str">
        <f>IFERROR(VLOOKUP('Puntuación Proyectos'!BJ45,pick_risk,2,FALSE)*$D27,"")</f>
        <v/>
      </c>
      <c r="BK27" s="14" t="str">
        <f>IFERROR(VLOOKUP('Puntuación Proyectos'!BK45,pick_risk,2,FALSE)*$D27,"")</f>
        <v/>
      </c>
      <c r="BL27" s="14" t="str">
        <f>IFERROR(VLOOKUP('Puntuación Proyectos'!BL45,pick_risk,2,FALSE)*$D27,"")</f>
        <v/>
      </c>
      <c r="BM27" s="14" t="str">
        <f>IFERROR(VLOOKUP('Puntuación Proyectos'!BM45,pick_risk,2,FALSE)*$D27,"")</f>
        <v/>
      </c>
      <c r="BN27" s="14" t="str">
        <f>IFERROR(VLOOKUP('Puntuación Proyectos'!BN45,pick_risk,2,FALSE)*$D27,"")</f>
        <v/>
      </c>
      <c r="BO27" s="14" t="str">
        <f>IFERROR(VLOOKUP('Puntuación Proyectos'!BO45,pick_risk,2,FALSE)*$D27,"")</f>
        <v/>
      </c>
      <c r="BP27" s="14" t="str">
        <f>IFERROR(VLOOKUP('Puntuación Proyectos'!BP45,pick_risk,2,FALSE)*$D27,"")</f>
        <v/>
      </c>
      <c r="BQ27" s="14" t="str">
        <f>IFERROR(VLOOKUP('Puntuación Proyectos'!BQ45,pick_risk,2,FALSE)*$D27,"")</f>
        <v/>
      </c>
      <c r="BR27" s="14" t="str">
        <f>IFERROR(VLOOKUP('Puntuación Proyectos'!BR45,pick_risk,2,FALSE)*$D27,"")</f>
        <v/>
      </c>
      <c r="BS27" s="14" t="str">
        <f>IFERROR(VLOOKUP('Puntuación Proyectos'!BS45,pick_risk,2,FALSE)*$D27,"")</f>
        <v/>
      </c>
      <c r="BT27" s="14" t="str">
        <f>IFERROR(VLOOKUP('Puntuación Proyectos'!BT45,pick_risk,2,FALSE)*$D27,"")</f>
        <v/>
      </c>
      <c r="BU27" s="14" t="str">
        <f>IFERROR(VLOOKUP('Puntuación Proyectos'!BU45,pick_risk,2,FALSE)*$D27,"")</f>
        <v/>
      </c>
      <c r="BV27" s="14" t="str">
        <f>IFERROR(VLOOKUP('Puntuación Proyectos'!BV45,pick_risk,2,FALSE)*$D27,"")</f>
        <v/>
      </c>
      <c r="BW27" s="14" t="str">
        <f>IFERROR(VLOOKUP('Puntuación Proyectos'!BW45,pick_risk,2,FALSE)*$D27,"")</f>
        <v/>
      </c>
      <c r="BX27" s="14" t="str">
        <f>IFERROR(VLOOKUP('Puntuación Proyectos'!BX45,pick_risk,2,FALSE)*$D27,"")</f>
        <v/>
      </c>
      <c r="BY27" s="14" t="str">
        <f>IFERROR(VLOOKUP('Puntuación Proyectos'!BY45,pick_risk,2,FALSE)*$D27,"")</f>
        <v/>
      </c>
      <c r="BZ27" s="14" t="str">
        <f>IFERROR(VLOOKUP('Puntuación Proyectos'!BZ45,pick_risk,2,FALSE)*$D27,"")</f>
        <v/>
      </c>
      <c r="CA27" s="14" t="str">
        <f>IFERROR(VLOOKUP('Puntuación Proyectos'!CA45,pick_risk,2,FALSE)*$D27,"")</f>
        <v/>
      </c>
      <c r="CB27" s="14" t="str">
        <f>IFERROR(VLOOKUP('Puntuación Proyectos'!CB45,pick_risk,2,FALSE)*$D27,"")</f>
        <v/>
      </c>
      <c r="CC27" s="14" t="str">
        <f>IFERROR(VLOOKUP('Puntuación Proyectos'!CC45,pick_risk,2,FALSE)*$D27,"")</f>
        <v/>
      </c>
      <c r="CD27" s="14" t="str">
        <f>IFERROR(VLOOKUP('Puntuación Proyectos'!CD45,pick_risk,2,FALSE)*$D27,"")</f>
        <v/>
      </c>
      <c r="CE27" s="14" t="str">
        <f>IFERROR(VLOOKUP('Puntuación Proyectos'!CE45,pick_risk,2,FALSE)*$D27,"")</f>
        <v/>
      </c>
      <c r="CF27" s="14" t="str">
        <f>IFERROR(VLOOKUP('Puntuación Proyectos'!CF45,pick_risk,2,FALSE)*$D27,"")</f>
        <v/>
      </c>
      <c r="CG27" s="14" t="str">
        <f>IFERROR(VLOOKUP('Puntuación Proyectos'!CG45,pick_risk,2,FALSE)*$D27,"")</f>
        <v/>
      </c>
      <c r="CH27" s="14" t="str">
        <f>IFERROR(VLOOKUP('Puntuación Proyectos'!CH45,pick_risk,2,FALSE)*$D27,"")</f>
        <v/>
      </c>
      <c r="CI27" s="14" t="str">
        <f>IFERROR(VLOOKUP('Puntuación Proyectos'!CI45,pick_risk,2,FALSE)*$D27,"")</f>
        <v/>
      </c>
      <c r="CJ27" s="14" t="str">
        <f>IFERROR(VLOOKUP('Puntuación Proyectos'!CJ45,pick_risk,2,FALSE)*$D27,"")</f>
        <v/>
      </c>
      <c r="CK27" s="14" t="str">
        <f>IFERROR(VLOOKUP('Puntuación Proyectos'!CK45,pick_risk,2,FALSE)*$D27,"")</f>
        <v/>
      </c>
      <c r="CL27" s="14" t="str">
        <f>IFERROR(VLOOKUP('Puntuación Proyectos'!CL45,pick_risk,2,FALSE)*$D27,"")</f>
        <v/>
      </c>
      <c r="CM27" s="14" t="str">
        <f>IFERROR(VLOOKUP('Puntuación Proyectos'!CM45,pick_risk,2,FALSE)*$D27,"")</f>
        <v/>
      </c>
      <c r="CN27" s="14" t="str">
        <f>IFERROR(VLOOKUP('Puntuación Proyectos'!CN45,pick_risk,2,FALSE)*$D27,"")</f>
        <v/>
      </c>
      <c r="CO27" s="14" t="str">
        <f>IFERROR(VLOOKUP('Puntuación Proyectos'!CO45,pick_risk,2,FALSE)*$D27,"")</f>
        <v/>
      </c>
      <c r="CP27" s="14" t="str">
        <f>IFERROR(VLOOKUP('Puntuación Proyectos'!CP45,pick_risk,2,FALSE)*$D27,"")</f>
        <v/>
      </c>
      <c r="CQ27" s="14" t="str">
        <f>IFERROR(VLOOKUP('Puntuación Proyectos'!CQ45,pick_risk,2,FALSE)*$D27,"")</f>
        <v/>
      </c>
      <c r="CR27" s="14" t="str">
        <f>IFERROR(VLOOKUP('Puntuación Proyectos'!CR45,pick_risk,2,FALSE)*$D27,"")</f>
        <v/>
      </c>
      <c r="CS27" s="14" t="str">
        <f>IFERROR(VLOOKUP('Puntuación Proyectos'!CS45,pick_risk,2,FALSE)*$D27,"")</f>
        <v/>
      </c>
      <c r="CT27" s="14" t="str">
        <f>IFERROR(VLOOKUP('Puntuación Proyectos'!CT45,pick_risk,2,FALSE)*$D27,"")</f>
        <v/>
      </c>
      <c r="CU27" s="14" t="str">
        <f>IFERROR(VLOOKUP('Puntuación Proyectos'!CU45,pick_risk,2,FALSE)*$D27,"")</f>
        <v/>
      </c>
      <c r="CV27" s="14" t="str">
        <f>IFERROR(VLOOKUP('Puntuación Proyectos'!CV45,pick_risk,2,FALSE)*$D27,"")</f>
        <v/>
      </c>
      <c r="CW27" s="88" t="str">
        <f>IFERROR(VLOOKUP('Puntuación Proyectos'!CW45,pick_risk,2,FALSE)*$D27,"")</f>
        <v/>
      </c>
      <c r="CX27" s="93"/>
    </row>
    <row r="28" spans="2:102" s="6" customFormat="1" ht="19.5" customHeight="1" x14ac:dyDescent="0.25">
      <c r="B28" s="12" t="str">
        <f>IF('Puntuación Proyectos'!B46="","",'Puntuación Proyectos'!B46)</f>
        <v>Organizacional: Riesgo para el gobierno y la gestión interna</v>
      </c>
      <c r="C28" s="13">
        <f>'Puntuación Proyectos'!C49</f>
        <v>0</v>
      </c>
      <c r="D28" s="73">
        <f>'Puntuación Proyectos'!D46</f>
        <v>2</v>
      </c>
      <c r="E28" s="108">
        <f>IFERROR(VLOOKUP('Puntuación Proyectos'!E46,pick_risk,2,FALSE)*$D28,"")</f>
        <v>1</v>
      </c>
      <c r="F28" s="108">
        <f>IFERROR(VLOOKUP('Puntuación Proyectos'!F46,pick_risk,2,FALSE)*$D28,"")</f>
        <v>1</v>
      </c>
      <c r="G28" s="108">
        <f>IFERROR(VLOOKUP('Puntuación Proyectos'!G46,pick_risk,2,FALSE)*$D28,"")</f>
        <v>1</v>
      </c>
      <c r="H28" s="108">
        <f>IFERROR(VLOOKUP('Puntuación Proyectos'!H46,pick_risk,2,FALSE)*$D28,"")</f>
        <v>1</v>
      </c>
      <c r="I28" s="108">
        <f>IFERROR(VLOOKUP('Puntuación Proyectos'!I46,pick_risk,2,FALSE)*$D28,"")</f>
        <v>1</v>
      </c>
      <c r="J28" s="108">
        <f>IFERROR(VLOOKUP('Puntuación Proyectos'!J46,pick_risk,2,FALSE)*$D28,"")</f>
        <v>2</v>
      </c>
      <c r="K28" s="108">
        <f>IFERROR(VLOOKUP('Puntuación Proyectos'!K46,pick_risk,2,FALSE)*$D28,"")</f>
        <v>2</v>
      </c>
      <c r="L28" s="108">
        <f>IFERROR(VLOOKUP('Puntuación Proyectos'!L46,pick_risk,2,FALSE)*$D28,"")</f>
        <v>1</v>
      </c>
      <c r="M28" s="108">
        <f>IFERROR(VLOOKUP('Puntuación Proyectos'!M46,pick_risk,2,FALSE)*$D28,"")</f>
        <v>2</v>
      </c>
      <c r="N28" s="108">
        <f>IFERROR(VLOOKUP('Puntuación Proyectos'!N46,pick_risk,2,FALSE)*$D28,"")</f>
        <v>2</v>
      </c>
      <c r="O28" s="117" t="str">
        <f>IFERROR(VLOOKUP('Puntuación Proyectos'!O46,pick_risk,2,FALSE)*$D28,"")</f>
        <v/>
      </c>
      <c r="P28" s="14" t="str">
        <f>IFERROR(VLOOKUP('Puntuación Proyectos'!P46,pick_risk,2,FALSE)*$D28,"")</f>
        <v/>
      </c>
      <c r="Q28" s="14" t="str">
        <f>IFERROR(VLOOKUP('Puntuación Proyectos'!Q46,pick_risk,2,FALSE)*$D28,"")</f>
        <v/>
      </c>
      <c r="R28" s="14" t="str">
        <f>IFERROR(VLOOKUP('Puntuación Proyectos'!R46,pick_risk,2,FALSE)*$D28,"")</f>
        <v/>
      </c>
      <c r="S28" s="14" t="str">
        <f>IFERROR(VLOOKUP('Puntuación Proyectos'!S46,pick_risk,2,FALSE)*$D28,"")</f>
        <v/>
      </c>
      <c r="T28" s="14" t="str">
        <f>IFERROR(VLOOKUP('Puntuación Proyectos'!T46,pick_risk,2,FALSE)*$D28,"")</f>
        <v/>
      </c>
      <c r="U28" s="73" t="str">
        <f>IFERROR(VLOOKUP('Puntuación Proyectos'!U46,pick_risk,2,FALSE)*$D28,"")</f>
        <v/>
      </c>
      <c r="V28" s="73" t="str">
        <f>IFERROR(VLOOKUP('Puntuación Proyectos'!V46,pick_risk,2,FALSE)*$D28,"")</f>
        <v/>
      </c>
      <c r="W28" s="73" t="str">
        <f>IFERROR(VLOOKUP('Puntuación Proyectos'!W46,pick_risk,2,FALSE)*$D28,"")</f>
        <v/>
      </c>
      <c r="X28" s="73" t="str">
        <f>IFERROR(VLOOKUP('Puntuación Proyectos'!X46,pick_risk,2,FALSE)*$D28,"")</f>
        <v/>
      </c>
      <c r="Y28" s="14" t="str">
        <f>IFERROR(VLOOKUP('Puntuación Proyectos'!Y46,pick_risk,2,FALSE)*$D28,"")</f>
        <v/>
      </c>
      <c r="Z28" s="14" t="str">
        <f>IFERROR(VLOOKUP('Puntuación Proyectos'!Z46,pick_risk,2,FALSE)*$D28,"")</f>
        <v/>
      </c>
      <c r="AA28" s="14" t="str">
        <f>IFERROR(VLOOKUP('Puntuación Proyectos'!AA46,pick_risk,2,FALSE)*$D28,"")</f>
        <v/>
      </c>
      <c r="AB28" s="14" t="str">
        <f>IFERROR(VLOOKUP('Puntuación Proyectos'!AB46,pick_risk,2,FALSE)*$D28,"")</f>
        <v/>
      </c>
      <c r="AC28" s="14" t="str">
        <f>IFERROR(VLOOKUP('Puntuación Proyectos'!AC46,pick_risk,2,FALSE)*$D28,"")</f>
        <v/>
      </c>
      <c r="AD28" s="14" t="str">
        <f>IFERROR(VLOOKUP('Puntuación Proyectos'!AD46,pick_risk,2,FALSE)*$D28,"")</f>
        <v/>
      </c>
      <c r="AE28" s="14" t="str">
        <f>IFERROR(VLOOKUP('Puntuación Proyectos'!AE46,pick_risk,2,FALSE)*$D28,"")</f>
        <v/>
      </c>
      <c r="AF28" s="14" t="str">
        <f>IFERROR(VLOOKUP('Puntuación Proyectos'!AF46,pick_risk,2,FALSE)*$D28,"")</f>
        <v/>
      </c>
      <c r="AG28" s="14" t="str">
        <f>IFERROR(VLOOKUP('Puntuación Proyectos'!AG46,pick_risk,2,FALSE)*$D28,"")</f>
        <v/>
      </c>
      <c r="AH28" s="14" t="str">
        <f>IFERROR(VLOOKUP('Puntuación Proyectos'!AH46,pick_risk,2,FALSE)*$D28,"")</f>
        <v/>
      </c>
      <c r="AI28" s="14" t="str">
        <f>IFERROR(VLOOKUP('Puntuación Proyectos'!AI46,pick_risk,2,FALSE)*$D28,"")</f>
        <v/>
      </c>
      <c r="AJ28" s="14" t="str">
        <f>IFERROR(VLOOKUP('Puntuación Proyectos'!AJ46,pick_risk,2,FALSE)*$D28,"")</f>
        <v/>
      </c>
      <c r="AK28" s="14" t="str">
        <f>IFERROR(VLOOKUP('Puntuación Proyectos'!AK46,pick_risk,2,FALSE)*$D28,"")</f>
        <v/>
      </c>
      <c r="AL28" s="14" t="str">
        <f>IFERROR(VLOOKUP('Puntuación Proyectos'!AL46,pick_risk,2,FALSE)*$D28,"")</f>
        <v/>
      </c>
      <c r="AM28" s="14" t="str">
        <f>IFERROR(VLOOKUP('Puntuación Proyectos'!AM46,pick_risk,2,FALSE)*$D28,"")</f>
        <v/>
      </c>
      <c r="AN28" s="14" t="str">
        <f>IFERROR(VLOOKUP('Puntuación Proyectos'!AN46,pick_risk,2,FALSE)*$D28,"")</f>
        <v/>
      </c>
      <c r="AO28" s="14" t="str">
        <f>IFERROR(VLOOKUP('Puntuación Proyectos'!AO46,pick_risk,2,FALSE)*$D28,"")</f>
        <v/>
      </c>
      <c r="AP28" s="14" t="str">
        <f>IFERROR(VLOOKUP('Puntuación Proyectos'!AP46,pick_risk,2,FALSE)*$D28,"")</f>
        <v/>
      </c>
      <c r="AQ28" s="14" t="str">
        <f>IFERROR(VLOOKUP('Puntuación Proyectos'!AQ46,pick_risk,2,FALSE)*$D28,"")</f>
        <v/>
      </c>
      <c r="AR28" s="14" t="str">
        <f>IFERROR(VLOOKUP('Puntuación Proyectos'!AR46,pick_risk,2,FALSE)*$D28,"")</f>
        <v/>
      </c>
      <c r="AS28" s="14" t="str">
        <f>IFERROR(VLOOKUP('Puntuación Proyectos'!AS46,pick_risk,2,FALSE)*$D28,"")</f>
        <v/>
      </c>
      <c r="AT28" s="14" t="str">
        <f>IFERROR(VLOOKUP('Puntuación Proyectos'!AT46,pick_risk,2,FALSE)*$D28,"")</f>
        <v/>
      </c>
      <c r="AU28" s="14" t="str">
        <f>IFERROR(VLOOKUP('Puntuación Proyectos'!AU46,pick_risk,2,FALSE)*$D28,"")</f>
        <v/>
      </c>
      <c r="AV28" s="14" t="str">
        <f>IFERROR(VLOOKUP('Puntuación Proyectos'!AV46,pick_risk,2,FALSE)*$D28,"")</f>
        <v/>
      </c>
      <c r="AW28" s="14" t="str">
        <f>IFERROR(VLOOKUP('Puntuación Proyectos'!AW46,pick_risk,2,FALSE)*$D28,"")</f>
        <v/>
      </c>
      <c r="AX28" s="14" t="str">
        <f>IFERROR(VLOOKUP('Puntuación Proyectos'!AX46,pick_risk,2,FALSE)*$D28,"")</f>
        <v/>
      </c>
      <c r="AY28" s="14" t="str">
        <f>IFERROR(VLOOKUP('Puntuación Proyectos'!AY46,pick_risk,2,FALSE)*$D28,"")</f>
        <v/>
      </c>
      <c r="AZ28" s="14" t="str">
        <f>IFERROR(VLOOKUP('Puntuación Proyectos'!AZ46,pick_risk,2,FALSE)*$D28,"")</f>
        <v/>
      </c>
      <c r="BA28" s="14" t="str">
        <f>IFERROR(VLOOKUP('Puntuación Proyectos'!BA46,pick_risk,2,FALSE)*$D28,"")</f>
        <v/>
      </c>
      <c r="BB28" s="14" t="str">
        <f>IFERROR(VLOOKUP('Puntuación Proyectos'!BB46,pick_risk,2,FALSE)*$D28,"")</f>
        <v/>
      </c>
      <c r="BC28" s="14" t="str">
        <f>IFERROR(VLOOKUP('Puntuación Proyectos'!BC46,pick_risk,2,FALSE)*$D28,"")</f>
        <v/>
      </c>
      <c r="BD28" s="14" t="str">
        <f>IFERROR(VLOOKUP('Puntuación Proyectos'!BD46,pick_risk,2,FALSE)*$D28,"")</f>
        <v/>
      </c>
      <c r="BE28" s="14" t="str">
        <f>IFERROR(VLOOKUP('Puntuación Proyectos'!BE46,pick_risk,2,FALSE)*$D28,"")</f>
        <v/>
      </c>
      <c r="BF28" s="14" t="str">
        <f>IFERROR(VLOOKUP('Puntuación Proyectos'!BF46,pick_risk,2,FALSE)*$D28,"")</f>
        <v/>
      </c>
      <c r="BG28" s="14" t="str">
        <f>IFERROR(VLOOKUP('Puntuación Proyectos'!BG46,pick_risk,2,FALSE)*$D28,"")</f>
        <v/>
      </c>
      <c r="BH28" s="14" t="str">
        <f>IFERROR(VLOOKUP('Puntuación Proyectos'!BH46,pick_risk,2,FALSE)*$D28,"")</f>
        <v/>
      </c>
      <c r="BI28" s="14" t="str">
        <f>IFERROR(VLOOKUP('Puntuación Proyectos'!BI46,pick_risk,2,FALSE)*$D28,"")</f>
        <v/>
      </c>
      <c r="BJ28" s="14" t="str">
        <f>IFERROR(VLOOKUP('Puntuación Proyectos'!BJ46,pick_risk,2,FALSE)*$D28,"")</f>
        <v/>
      </c>
      <c r="BK28" s="14" t="str">
        <f>IFERROR(VLOOKUP('Puntuación Proyectos'!BK46,pick_risk,2,FALSE)*$D28,"")</f>
        <v/>
      </c>
      <c r="BL28" s="14" t="str">
        <f>IFERROR(VLOOKUP('Puntuación Proyectos'!BL46,pick_risk,2,FALSE)*$D28,"")</f>
        <v/>
      </c>
      <c r="BM28" s="14" t="str">
        <f>IFERROR(VLOOKUP('Puntuación Proyectos'!BM46,pick_risk,2,FALSE)*$D28,"")</f>
        <v/>
      </c>
      <c r="BN28" s="14" t="str">
        <f>IFERROR(VLOOKUP('Puntuación Proyectos'!BN46,pick_risk,2,FALSE)*$D28,"")</f>
        <v/>
      </c>
      <c r="BO28" s="14" t="str">
        <f>IFERROR(VLOOKUP('Puntuación Proyectos'!BO46,pick_risk,2,FALSE)*$D28,"")</f>
        <v/>
      </c>
      <c r="BP28" s="14" t="str">
        <f>IFERROR(VLOOKUP('Puntuación Proyectos'!BP46,pick_risk,2,FALSE)*$D28,"")</f>
        <v/>
      </c>
      <c r="BQ28" s="14" t="str">
        <f>IFERROR(VLOOKUP('Puntuación Proyectos'!BQ46,pick_risk,2,FALSE)*$D28,"")</f>
        <v/>
      </c>
      <c r="BR28" s="14" t="str">
        <f>IFERROR(VLOOKUP('Puntuación Proyectos'!BR46,pick_risk,2,FALSE)*$D28,"")</f>
        <v/>
      </c>
      <c r="BS28" s="14" t="str">
        <f>IFERROR(VLOOKUP('Puntuación Proyectos'!BS46,pick_risk,2,FALSE)*$D28,"")</f>
        <v/>
      </c>
      <c r="BT28" s="14" t="str">
        <f>IFERROR(VLOOKUP('Puntuación Proyectos'!BT46,pick_risk,2,FALSE)*$D28,"")</f>
        <v/>
      </c>
      <c r="BU28" s="14" t="str">
        <f>IFERROR(VLOOKUP('Puntuación Proyectos'!BU46,pick_risk,2,FALSE)*$D28,"")</f>
        <v/>
      </c>
      <c r="BV28" s="14" t="str">
        <f>IFERROR(VLOOKUP('Puntuación Proyectos'!BV46,pick_risk,2,FALSE)*$D28,"")</f>
        <v/>
      </c>
      <c r="BW28" s="14" t="str">
        <f>IFERROR(VLOOKUP('Puntuación Proyectos'!BW46,pick_risk,2,FALSE)*$D28,"")</f>
        <v/>
      </c>
      <c r="BX28" s="14" t="str">
        <f>IFERROR(VLOOKUP('Puntuación Proyectos'!BX46,pick_risk,2,FALSE)*$D28,"")</f>
        <v/>
      </c>
      <c r="BY28" s="14" t="str">
        <f>IFERROR(VLOOKUP('Puntuación Proyectos'!BY46,pick_risk,2,FALSE)*$D28,"")</f>
        <v/>
      </c>
      <c r="BZ28" s="14" t="str">
        <f>IFERROR(VLOOKUP('Puntuación Proyectos'!BZ46,pick_risk,2,FALSE)*$D28,"")</f>
        <v/>
      </c>
      <c r="CA28" s="14" t="str">
        <f>IFERROR(VLOOKUP('Puntuación Proyectos'!CA46,pick_risk,2,FALSE)*$D28,"")</f>
        <v/>
      </c>
      <c r="CB28" s="14" t="str">
        <f>IFERROR(VLOOKUP('Puntuación Proyectos'!CB46,pick_risk,2,FALSE)*$D28,"")</f>
        <v/>
      </c>
      <c r="CC28" s="14" t="str">
        <f>IFERROR(VLOOKUP('Puntuación Proyectos'!CC46,pick_risk,2,FALSE)*$D28,"")</f>
        <v/>
      </c>
      <c r="CD28" s="14" t="str">
        <f>IFERROR(VLOOKUP('Puntuación Proyectos'!CD46,pick_risk,2,FALSE)*$D28,"")</f>
        <v/>
      </c>
      <c r="CE28" s="14" t="str">
        <f>IFERROR(VLOOKUP('Puntuación Proyectos'!CE46,pick_risk,2,FALSE)*$D28,"")</f>
        <v/>
      </c>
      <c r="CF28" s="14" t="str">
        <f>IFERROR(VLOOKUP('Puntuación Proyectos'!CF46,pick_risk,2,FALSE)*$D28,"")</f>
        <v/>
      </c>
      <c r="CG28" s="14" t="str">
        <f>IFERROR(VLOOKUP('Puntuación Proyectos'!CG46,pick_risk,2,FALSE)*$D28,"")</f>
        <v/>
      </c>
      <c r="CH28" s="14" t="str">
        <f>IFERROR(VLOOKUP('Puntuación Proyectos'!CH46,pick_risk,2,FALSE)*$D28,"")</f>
        <v/>
      </c>
      <c r="CI28" s="14" t="str">
        <f>IFERROR(VLOOKUP('Puntuación Proyectos'!CI46,pick_risk,2,FALSE)*$D28,"")</f>
        <v/>
      </c>
      <c r="CJ28" s="14" t="str">
        <f>IFERROR(VLOOKUP('Puntuación Proyectos'!CJ46,pick_risk,2,FALSE)*$D28,"")</f>
        <v/>
      </c>
      <c r="CK28" s="14" t="str">
        <f>IFERROR(VLOOKUP('Puntuación Proyectos'!CK46,pick_risk,2,FALSE)*$D28,"")</f>
        <v/>
      </c>
      <c r="CL28" s="14" t="str">
        <f>IFERROR(VLOOKUP('Puntuación Proyectos'!CL46,pick_risk,2,FALSE)*$D28,"")</f>
        <v/>
      </c>
      <c r="CM28" s="14" t="str">
        <f>IFERROR(VLOOKUP('Puntuación Proyectos'!CM46,pick_risk,2,FALSE)*$D28,"")</f>
        <v/>
      </c>
      <c r="CN28" s="14" t="str">
        <f>IFERROR(VLOOKUP('Puntuación Proyectos'!CN46,pick_risk,2,FALSE)*$D28,"")</f>
        <v/>
      </c>
      <c r="CO28" s="14" t="str">
        <f>IFERROR(VLOOKUP('Puntuación Proyectos'!CO46,pick_risk,2,FALSE)*$D28,"")</f>
        <v/>
      </c>
      <c r="CP28" s="14" t="str">
        <f>IFERROR(VLOOKUP('Puntuación Proyectos'!CP46,pick_risk,2,FALSE)*$D28,"")</f>
        <v/>
      </c>
      <c r="CQ28" s="14" t="str">
        <f>IFERROR(VLOOKUP('Puntuación Proyectos'!CQ46,pick_risk,2,FALSE)*$D28,"")</f>
        <v/>
      </c>
      <c r="CR28" s="14" t="str">
        <f>IFERROR(VLOOKUP('Puntuación Proyectos'!CR46,pick_risk,2,FALSE)*$D28,"")</f>
        <v/>
      </c>
      <c r="CS28" s="14" t="str">
        <f>IFERROR(VLOOKUP('Puntuación Proyectos'!CS46,pick_risk,2,FALSE)*$D28,"")</f>
        <v/>
      </c>
      <c r="CT28" s="14" t="str">
        <f>IFERROR(VLOOKUP('Puntuación Proyectos'!CT46,pick_risk,2,FALSE)*$D28,"")</f>
        <v/>
      </c>
      <c r="CU28" s="14" t="str">
        <f>IFERROR(VLOOKUP('Puntuación Proyectos'!CU46,pick_risk,2,FALSE)*$D28,"")</f>
        <v/>
      </c>
      <c r="CV28" s="14" t="str">
        <f>IFERROR(VLOOKUP('Puntuación Proyectos'!CV46,pick_risk,2,FALSE)*$D28,"")</f>
        <v/>
      </c>
      <c r="CW28" s="88" t="str">
        <f>IFERROR(VLOOKUP('Puntuación Proyectos'!CW46,pick_risk,2,FALSE)*$D28,"")</f>
        <v/>
      </c>
      <c r="CX28" s="93"/>
    </row>
    <row r="29" spans="2:102" s="6" customFormat="1" ht="20.100000000000001" customHeight="1" x14ac:dyDescent="0.25">
      <c r="B29" s="144" t="str">
        <f>IF('Puntuación Proyectos'!B43="","",'Puntuación Proyectos'!B43)</f>
        <v>Resultados del proyecto: Consecuencias inciertas y éxito difícil de medir</v>
      </c>
      <c r="C29" s="145">
        <f>'Puntuación Proyectos'!C43</f>
        <v>0</v>
      </c>
      <c r="D29" s="146">
        <v>1</v>
      </c>
      <c r="E29" s="108">
        <f>IFERROR(VLOOKUP('Puntuación Proyectos'!E43,pick_risk,2,FALSE)*$D29,"")</f>
        <v>1</v>
      </c>
      <c r="F29" s="108">
        <f>IFERROR(VLOOKUP('Puntuación Proyectos'!F43,pick_risk,2,FALSE)*$D29,"")</f>
        <v>0.5</v>
      </c>
      <c r="G29" s="108">
        <f>IFERROR(VLOOKUP('Puntuación Proyectos'!G43,pick_risk,2,FALSE)*$D29,"")</f>
        <v>1</v>
      </c>
      <c r="H29" s="108">
        <f>IFERROR(VLOOKUP('Puntuación Proyectos'!H43,pick_risk,2,FALSE)*$D29,"")</f>
        <v>0.5</v>
      </c>
      <c r="I29" s="108">
        <f>IFERROR(VLOOKUP('Puntuación Proyectos'!I43,pick_risk,2,FALSE)*$D29,"")</f>
        <v>1.5</v>
      </c>
      <c r="J29" s="108">
        <f>IFERROR(VLOOKUP('Puntuación Proyectos'!J43,pick_risk,2,FALSE)*$D29,"")</f>
        <v>0.5</v>
      </c>
      <c r="K29" s="108">
        <f>IFERROR(VLOOKUP('Puntuación Proyectos'!K43,pick_risk,2,FALSE)*$D29,"")</f>
        <v>1.5</v>
      </c>
      <c r="L29" s="108">
        <f>IFERROR(VLOOKUP('Puntuación Proyectos'!L43,pick_risk,2,FALSE)*$D29,"")</f>
        <v>0.5</v>
      </c>
      <c r="M29" s="108">
        <f>IFERROR(VLOOKUP('Puntuación Proyectos'!M43,pick_risk,2,FALSE)*$D29,"")</f>
        <v>0.5</v>
      </c>
      <c r="N29" s="108">
        <f>IFERROR(VLOOKUP('Puntuación Proyectos'!N43,pick_risk,2,FALSE)*$D29,"")</f>
        <v>1</v>
      </c>
      <c r="O29" s="117" t="str">
        <f>IFERROR(VLOOKUP('Puntuación Proyectos'!O43,pick_risk,2,FALSE)*$D29,"")</f>
        <v/>
      </c>
      <c r="P29" s="14" t="str">
        <f>IFERROR(VLOOKUP('Puntuación Proyectos'!P43,pick_risk,2,FALSE)*$D29,"")</f>
        <v/>
      </c>
      <c r="Q29" s="14" t="str">
        <f>IFERROR(VLOOKUP('Puntuación Proyectos'!Q43,pick_risk,2,FALSE)*$D29,"")</f>
        <v/>
      </c>
      <c r="R29" s="14" t="str">
        <f>IFERROR(VLOOKUP('Puntuación Proyectos'!R43,pick_risk,2,FALSE)*$D29,"")</f>
        <v/>
      </c>
      <c r="S29" s="14" t="str">
        <f>IFERROR(VLOOKUP('Puntuación Proyectos'!S43,pick_risk,2,FALSE)*$D29,"")</f>
        <v/>
      </c>
      <c r="T29" s="14" t="str">
        <f>IFERROR(VLOOKUP('Puntuación Proyectos'!T43,pick_risk,2,FALSE)*$D29,"")</f>
        <v/>
      </c>
      <c r="U29" s="73" t="str">
        <f>IFERROR(VLOOKUP('Puntuación Proyectos'!U43,pick_risk,2,FALSE)*$D29,"")</f>
        <v/>
      </c>
      <c r="V29" s="73" t="str">
        <f>IFERROR(VLOOKUP('Puntuación Proyectos'!V43,pick_risk,2,FALSE)*$D29,"")</f>
        <v/>
      </c>
      <c r="W29" s="73" t="str">
        <f>IFERROR(VLOOKUP('Puntuación Proyectos'!W43,pick_risk,2,FALSE)*$D29,"")</f>
        <v/>
      </c>
      <c r="X29" s="73" t="str">
        <f>IFERROR(VLOOKUP('Puntuación Proyectos'!X43,pick_risk,2,FALSE)*$D29,"")</f>
        <v/>
      </c>
      <c r="Y29" s="14" t="str">
        <f>IFERROR(VLOOKUP('Puntuación Proyectos'!Y43,pick_risk,2,FALSE)*$D29,"")</f>
        <v/>
      </c>
      <c r="Z29" s="14" t="str">
        <f>IFERROR(VLOOKUP('Puntuación Proyectos'!Z43,pick_risk,2,FALSE)*$D29,"")</f>
        <v/>
      </c>
      <c r="AA29" s="14" t="str">
        <f>IFERROR(VLOOKUP('Puntuación Proyectos'!AA43,pick_risk,2,FALSE)*$D29,"")</f>
        <v/>
      </c>
      <c r="AB29" s="14" t="str">
        <f>IFERROR(VLOOKUP('Puntuación Proyectos'!AB43,pick_risk,2,FALSE)*$D29,"")</f>
        <v/>
      </c>
      <c r="AC29" s="14" t="str">
        <f>IFERROR(VLOOKUP('Puntuación Proyectos'!AC43,pick_risk,2,FALSE)*$D29,"")</f>
        <v/>
      </c>
      <c r="AD29" s="14" t="str">
        <f>IFERROR(VLOOKUP('Puntuación Proyectos'!AD43,pick_risk,2,FALSE)*$D29,"")</f>
        <v/>
      </c>
      <c r="AE29" s="14" t="str">
        <f>IFERROR(VLOOKUP('Puntuación Proyectos'!AE43,pick_risk,2,FALSE)*$D29,"")</f>
        <v/>
      </c>
      <c r="AF29" s="14" t="str">
        <f>IFERROR(VLOOKUP('Puntuación Proyectos'!AF43,pick_risk,2,FALSE)*$D29,"")</f>
        <v/>
      </c>
      <c r="AG29" s="14" t="str">
        <f>IFERROR(VLOOKUP('Puntuación Proyectos'!AG43,pick_risk,2,FALSE)*$D29,"")</f>
        <v/>
      </c>
      <c r="AH29" s="14" t="str">
        <f>IFERROR(VLOOKUP('Puntuación Proyectos'!AH43,pick_risk,2,FALSE)*$D29,"")</f>
        <v/>
      </c>
      <c r="AI29" s="14" t="str">
        <f>IFERROR(VLOOKUP('Puntuación Proyectos'!AI43,pick_risk,2,FALSE)*$D29,"")</f>
        <v/>
      </c>
      <c r="AJ29" s="14" t="str">
        <f>IFERROR(VLOOKUP('Puntuación Proyectos'!AJ43,pick_risk,2,FALSE)*$D29,"")</f>
        <v/>
      </c>
      <c r="AK29" s="14" t="str">
        <f>IFERROR(VLOOKUP('Puntuación Proyectos'!AK43,pick_risk,2,FALSE)*$D29,"")</f>
        <v/>
      </c>
      <c r="AL29" s="14" t="str">
        <f>IFERROR(VLOOKUP('Puntuación Proyectos'!AL43,pick_risk,2,FALSE)*$D29,"")</f>
        <v/>
      </c>
      <c r="AM29" s="14" t="str">
        <f>IFERROR(VLOOKUP('Puntuación Proyectos'!AM43,pick_risk,2,FALSE)*$D29,"")</f>
        <v/>
      </c>
      <c r="AN29" s="14" t="str">
        <f>IFERROR(VLOOKUP('Puntuación Proyectos'!AN43,pick_risk,2,FALSE)*$D29,"")</f>
        <v/>
      </c>
      <c r="AO29" s="14" t="str">
        <f>IFERROR(VLOOKUP('Puntuación Proyectos'!AO43,pick_risk,2,FALSE)*$D29,"")</f>
        <v/>
      </c>
      <c r="AP29" s="14" t="str">
        <f>IFERROR(VLOOKUP('Puntuación Proyectos'!AP43,pick_risk,2,FALSE)*$D29,"")</f>
        <v/>
      </c>
      <c r="AQ29" s="14" t="str">
        <f>IFERROR(VLOOKUP('Puntuación Proyectos'!AQ43,pick_risk,2,FALSE)*$D29,"")</f>
        <v/>
      </c>
      <c r="AR29" s="14" t="str">
        <f>IFERROR(VLOOKUP('Puntuación Proyectos'!AR43,pick_risk,2,FALSE)*$D29,"")</f>
        <v/>
      </c>
      <c r="AS29" s="14" t="str">
        <f>IFERROR(VLOOKUP('Puntuación Proyectos'!AS43,pick_risk,2,FALSE)*$D29,"")</f>
        <v/>
      </c>
      <c r="AT29" s="14" t="str">
        <f>IFERROR(VLOOKUP('Puntuación Proyectos'!AT43,pick_risk,2,FALSE)*$D29,"")</f>
        <v/>
      </c>
      <c r="AU29" s="14" t="str">
        <f>IFERROR(VLOOKUP('Puntuación Proyectos'!AU43,pick_risk,2,FALSE)*$D29,"")</f>
        <v/>
      </c>
      <c r="AV29" s="14" t="str">
        <f>IFERROR(VLOOKUP('Puntuación Proyectos'!AV43,pick_risk,2,FALSE)*$D29,"")</f>
        <v/>
      </c>
      <c r="AW29" s="14" t="str">
        <f>IFERROR(VLOOKUP('Puntuación Proyectos'!AW43,pick_risk,2,FALSE)*$D29,"")</f>
        <v/>
      </c>
      <c r="AX29" s="14" t="str">
        <f>IFERROR(VLOOKUP('Puntuación Proyectos'!AX43,pick_risk,2,FALSE)*$D29,"")</f>
        <v/>
      </c>
      <c r="AY29" s="14" t="str">
        <f>IFERROR(VLOOKUP('Puntuación Proyectos'!AY43,pick_risk,2,FALSE)*$D29,"")</f>
        <v/>
      </c>
      <c r="AZ29" s="14" t="str">
        <f>IFERROR(VLOOKUP('Puntuación Proyectos'!AZ43,pick_risk,2,FALSE)*$D29,"")</f>
        <v/>
      </c>
      <c r="BA29" s="14" t="str">
        <f>IFERROR(VLOOKUP('Puntuación Proyectos'!BA43,pick_risk,2,FALSE)*$D29,"")</f>
        <v/>
      </c>
      <c r="BB29" s="14" t="str">
        <f>IFERROR(VLOOKUP('Puntuación Proyectos'!BB43,pick_risk,2,FALSE)*$D29,"")</f>
        <v/>
      </c>
      <c r="BC29" s="14" t="str">
        <f>IFERROR(VLOOKUP('Puntuación Proyectos'!BC43,pick_risk,2,FALSE)*$D29,"")</f>
        <v/>
      </c>
      <c r="BD29" s="14" t="str">
        <f>IFERROR(VLOOKUP('Puntuación Proyectos'!BD43,pick_risk,2,FALSE)*$D29,"")</f>
        <v/>
      </c>
      <c r="BE29" s="14" t="str">
        <f>IFERROR(VLOOKUP('Puntuación Proyectos'!BE43,pick_risk,2,FALSE)*$D29,"")</f>
        <v/>
      </c>
      <c r="BF29" s="14" t="str">
        <f>IFERROR(VLOOKUP('Puntuación Proyectos'!BF43,pick_risk,2,FALSE)*$D29,"")</f>
        <v/>
      </c>
      <c r="BG29" s="14" t="str">
        <f>IFERROR(VLOOKUP('Puntuación Proyectos'!BG43,pick_risk,2,FALSE)*$D29,"")</f>
        <v/>
      </c>
      <c r="BH29" s="14" t="str">
        <f>IFERROR(VLOOKUP('Puntuación Proyectos'!BH43,pick_risk,2,FALSE)*$D29,"")</f>
        <v/>
      </c>
      <c r="BI29" s="14" t="str">
        <f>IFERROR(VLOOKUP('Puntuación Proyectos'!BI43,pick_risk,2,FALSE)*$D29,"")</f>
        <v/>
      </c>
      <c r="BJ29" s="14" t="str">
        <f>IFERROR(VLOOKUP('Puntuación Proyectos'!BJ43,pick_risk,2,FALSE)*$D29,"")</f>
        <v/>
      </c>
      <c r="BK29" s="14" t="str">
        <f>IFERROR(VLOOKUP('Puntuación Proyectos'!BK43,pick_risk,2,FALSE)*$D29,"")</f>
        <v/>
      </c>
      <c r="BL29" s="14" t="str">
        <f>IFERROR(VLOOKUP('Puntuación Proyectos'!BL43,pick_risk,2,FALSE)*$D29,"")</f>
        <v/>
      </c>
      <c r="BM29" s="14" t="str">
        <f>IFERROR(VLOOKUP('Puntuación Proyectos'!BM43,pick_risk,2,FALSE)*$D29,"")</f>
        <v/>
      </c>
      <c r="BN29" s="14" t="str">
        <f>IFERROR(VLOOKUP('Puntuación Proyectos'!BN43,pick_risk,2,FALSE)*$D29,"")</f>
        <v/>
      </c>
      <c r="BO29" s="14" t="str">
        <f>IFERROR(VLOOKUP('Puntuación Proyectos'!BO43,pick_risk,2,FALSE)*$D29,"")</f>
        <v/>
      </c>
      <c r="BP29" s="14" t="str">
        <f>IFERROR(VLOOKUP('Puntuación Proyectos'!BP43,pick_risk,2,FALSE)*$D29,"")</f>
        <v/>
      </c>
      <c r="BQ29" s="14" t="str">
        <f>IFERROR(VLOOKUP('Puntuación Proyectos'!BQ43,pick_risk,2,FALSE)*$D29,"")</f>
        <v/>
      </c>
      <c r="BR29" s="14" t="str">
        <f>IFERROR(VLOOKUP('Puntuación Proyectos'!BR43,pick_risk,2,FALSE)*$D29,"")</f>
        <v/>
      </c>
      <c r="BS29" s="14" t="str">
        <f>IFERROR(VLOOKUP('Puntuación Proyectos'!BS43,pick_risk,2,FALSE)*$D29,"")</f>
        <v/>
      </c>
      <c r="BT29" s="14" t="str">
        <f>IFERROR(VLOOKUP('Puntuación Proyectos'!BT43,pick_risk,2,FALSE)*$D29,"")</f>
        <v/>
      </c>
      <c r="BU29" s="14" t="str">
        <f>IFERROR(VLOOKUP('Puntuación Proyectos'!BU43,pick_risk,2,FALSE)*$D29,"")</f>
        <v/>
      </c>
      <c r="BV29" s="14" t="str">
        <f>IFERROR(VLOOKUP('Puntuación Proyectos'!BV43,pick_risk,2,FALSE)*$D29,"")</f>
        <v/>
      </c>
      <c r="BW29" s="14" t="str">
        <f>IFERROR(VLOOKUP('Puntuación Proyectos'!BW43,pick_risk,2,FALSE)*$D29,"")</f>
        <v/>
      </c>
      <c r="BX29" s="14" t="str">
        <f>IFERROR(VLOOKUP('Puntuación Proyectos'!BX43,pick_risk,2,FALSE)*$D29,"")</f>
        <v/>
      </c>
      <c r="BY29" s="14" t="str">
        <f>IFERROR(VLOOKUP('Puntuación Proyectos'!BY43,pick_risk,2,FALSE)*$D29,"")</f>
        <v/>
      </c>
      <c r="BZ29" s="14" t="str">
        <f>IFERROR(VLOOKUP('Puntuación Proyectos'!BZ43,pick_risk,2,FALSE)*$D29,"")</f>
        <v/>
      </c>
      <c r="CA29" s="14" t="str">
        <f>IFERROR(VLOOKUP('Puntuación Proyectos'!CA43,pick_risk,2,FALSE)*$D29,"")</f>
        <v/>
      </c>
      <c r="CB29" s="14" t="str">
        <f>IFERROR(VLOOKUP('Puntuación Proyectos'!CB43,pick_risk,2,FALSE)*$D29,"")</f>
        <v/>
      </c>
      <c r="CC29" s="14" t="str">
        <f>IFERROR(VLOOKUP('Puntuación Proyectos'!CC43,pick_risk,2,FALSE)*$D29,"")</f>
        <v/>
      </c>
      <c r="CD29" s="14" t="str">
        <f>IFERROR(VLOOKUP('Puntuación Proyectos'!CD43,pick_risk,2,FALSE)*$D29,"")</f>
        <v/>
      </c>
      <c r="CE29" s="14" t="str">
        <f>IFERROR(VLOOKUP('Puntuación Proyectos'!CE43,pick_risk,2,FALSE)*$D29,"")</f>
        <v/>
      </c>
      <c r="CF29" s="14" t="str">
        <f>IFERROR(VLOOKUP('Puntuación Proyectos'!CF43,pick_risk,2,FALSE)*$D29,"")</f>
        <v/>
      </c>
      <c r="CG29" s="14" t="str">
        <f>IFERROR(VLOOKUP('Puntuación Proyectos'!CG43,pick_risk,2,FALSE)*$D29,"")</f>
        <v/>
      </c>
      <c r="CH29" s="14" t="str">
        <f>IFERROR(VLOOKUP('Puntuación Proyectos'!CH43,pick_risk,2,FALSE)*$D29,"")</f>
        <v/>
      </c>
      <c r="CI29" s="14" t="str">
        <f>IFERROR(VLOOKUP('Puntuación Proyectos'!CI43,pick_risk,2,FALSE)*$D29,"")</f>
        <v/>
      </c>
      <c r="CJ29" s="14" t="str">
        <f>IFERROR(VLOOKUP('Puntuación Proyectos'!CJ43,pick_risk,2,FALSE)*$D29,"")</f>
        <v/>
      </c>
      <c r="CK29" s="14" t="str">
        <f>IFERROR(VLOOKUP('Puntuación Proyectos'!CK43,pick_risk,2,FALSE)*$D29,"")</f>
        <v/>
      </c>
      <c r="CL29" s="14" t="str">
        <f>IFERROR(VLOOKUP('Puntuación Proyectos'!CL43,pick_risk,2,FALSE)*$D29,"")</f>
        <v/>
      </c>
      <c r="CM29" s="14" t="str">
        <f>IFERROR(VLOOKUP('Puntuación Proyectos'!CM43,pick_risk,2,FALSE)*$D29,"")</f>
        <v/>
      </c>
      <c r="CN29" s="14" t="str">
        <f>IFERROR(VLOOKUP('Puntuación Proyectos'!CN43,pick_risk,2,FALSE)*$D29,"")</f>
        <v/>
      </c>
      <c r="CO29" s="14" t="str">
        <f>IFERROR(VLOOKUP('Puntuación Proyectos'!CO43,pick_risk,2,FALSE)*$D29,"")</f>
        <v/>
      </c>
      <c r="CP29" s="14" t="str">
        <f>IFERROR(VLOOKUP('Puntuación Proyectos'!CP43,pick_risk,2,FALSE)*$D29,"")</f>
        <v/>
      </c>
      <c r="CQ29" s="14" t="str">
        <f>IFERROR(VLOOKUP('Puntuación Proyectos'!CQ43,pick_risk,2,FALSE)*$D29,"")</f>
        <v/>
      </c>
      <c r="CR29" s="14" t="str">
        <f>IFERROR(VLOOKUP('Puntuación Proyectos'!CR43,pick_risk,2,FALSE)*$D29,"")</f>
        <v/>
      </c>
      <c r="CS29" s="14" t="str">
        <f>IFERROR(VLOOKUP('Puntuación Proyectos'!CS43,pick_risk,2,FALSE)*$D29,"")</f>
        <v/>
      </c>
      <c r="CT29" s="14" t="str">
        <f>IFERROR(VLOOKUP('Puntuación Proyectos'!CT43,pick_risk,2,FALSE)*$D29,"")</f>
        <v/>
      </c>
      <c r="CU29" s="14" t="str">
        <f>IFERROR(VLOOKUP('Puntuación Proyectos'!CU43,pick_risk,2,FALSE)*$D29,"")</f>
        <v/>
      </c>
      <c r="CV29" s="14" t="str">
        <f>IFERROR(VLOOKUP('Puntuación Proyectos'!CV43,pick_risk,2,FALSE)*$D29,"")</f>
        <v/>
      </c>
      <c r="CW29" s="88" t="str">
        <f>IFERROR(VLOOKUP('Puntuación Proyectos'!CW43,pick_risk,2,FALSE)*$D29,"")</f>
        <v/>
      </c>
      <c r="CX29" s="93"/>
    </row>
    <row r="30" spans="2:102" ht="32.25" customHeight="1" x14ac:dyDescent="0.2">
      <c r="B30" s="229" t="s">
        <v>43</v>
      </c>
      <c r="C30" s="229"/>
      <c r="D30" s="229"/>
      <c r="E30" s="112">
        <f t="shared" ref="E30:W30" si="0">SUM(E4:E7)</f>
        <v>0</v>
      </c>
      <c r="F30" s="11">
        <f t="shared" si="0"/>
        <v>0</v>
      </c>
      <c r="G30" s="11">
        <f t="shared" si="0"/>
        <v>0</v>
      </c>
      <c r="H30" s="11">
        <f t="shared" si="0"/>
        <v>0</v>
      </c>
      <c r="I30" s="11">
        <f t="shared" si="0"/>
        <v>0</v>
      </c>
      <c r="J30" s="11">
        <f t="shared" si="0"/>
        <v>0</v>
      </c>
      <c r="K30" s="11">
        <f t="shared" si="0"/>
        <v>0</v>
      </c>
      <c r="L30" s="11">
        <f t="shared" si="0"/>
        <v>0</v>
      </c>
      <c r="M30" s="11">
        <f t="shared" si="0"/>
        <v>0</v>
      </c>
      <c r="N30" s="11">
        <f t="shared" si="0"/>
        <v>0</v>
      </c>
      <c r="O30" s="112">
        <f t="shared" si="0"/>
        <v>0</v>
      </c>
      <c r="P30" s="11">
        <f t="shared" si="0"/>
        <v>0</v>
      </c>
      <c r="Q30" s="11">
        <f t="shared" si="0"/>
        <v>0</v>
      </c>
      <c r="R30" s="11">
        <f t="shared" si="0"/>
        <v>0</v>
      </c>
      <c r="S30" s="11">
        <f t="shared" si="0"/>
        <v>0</v>
      </c>
      <c r="T30" s="11">
        <f t="shared" si="0"/>
        <v>0</v>
      </c>
      <c r="U30" s="11">
        <f t="shared" si="0"/>
        <v>0</v>
      </c>
      <c r="V30" s="11">
        <f t="shared" si="0"/>
        <v>0</v>
      </c>
      <c r="W30" s="11">
        <f t="shared" si="0"/>
        <v>0</v>
      </c>
      <c r="X30" s="11">
        <f t="shared" ref="X30:BC30" si="1">SUM(X4:X7)</f>
        <v>0</v>
      </c>
      <c r="Y30" s="11">
        <f t="shared" si="1"/>
        <v>0</v>
      </c>
      <c r="Z30" s="11">
        <f t="shared" si="1"/>
        <v>0</v>
      </c>
      <c r="AA30" s="11">
        <f t="shared" si="1"/>
        <v>0</v>
      </c>
      <c r="AB30" s="11">
        <f t="shared" si="1"/>
        <v>0</v>
      </c>
      <c r="AC30" s="11">
        <f t="shared" si="1"/>
        <v>0</v>
      </c>
      <c r="AD30" s="11">
        <f t="shared" si="1"/>
        <v>0</v>
      </c>
      <c r="AE30" s="11">
        <f t="shared" si="1"/>
        <v>0</v>
      </c>
      <c r="AF30" s="11">
        <f t="shared" si="1"/>
        <v>0</v>
      </c>
      <c r="AG30" s="11">
        <f t="shared" si="1"/>
        <v>0</v>
      </c>
      <c r="AH30" s="11">
        <f t="shared" si="1"/>
        <v>0</v>
      </c>
      <c r="AI30" s="11">
        <f t="shared" si="1"/>
        <v>0</v>
      </c>
      <c r="AJ30" s="11">
        <f t="shared" si="1"/>
        <v>0</v>
      </c>
      <c r="AK30" s="11">
        <f t="shared" si="1"/>
        <v>0</v>
      </c>
      <c r="AL30" s="11">
        <f t="shared" si="1"/>
        <v>0</v>
      </c>
      <c r="AM30" s="11">
        <f t="shared" si="1"/>
        <v>0</v>
      </c>
      <c r="AN30" s="11">
        <f t="shared" si="1"/>
        <v>0</v>
      </c>
      <c r="AO30" s="11">
        <f t="shared" si="1"/>
        <v>0</v>
      </c>
      <c r="AP30" s="11">
        <f t="shared" si="1"/>
        <v>0</v>
      </c>
      <c r="AQ30" s="11">
        <f t="shared" si="1"/>
        <v>0</v>
      </c>
      <c r="AR30" s="11">
        <f t="shared" si="1"/>
        <v>0</v>
      </c>
      <c r="AS30" s="11">
        <f t="shared" si="1"/>
        <v>0</v>
      </c>
      <c r="AT30" s="11">
        <f t="shared" si="1"/>
        <v>0</v>
      </c>
      <c r="AU30" s="11">
        <f t="shared" si="1"/>
        <v>0</v>
      </c>
      <c r="AV30" s="11">
        <f t="shared" si="1"/>
        <v>0</v>
      </c>
      <c r="AW30" s="11">
        <f t="shared" si="1"/>
        <v>0</v>
      </c>
      <c r="AX30" s="11">
        <f t="shared" si="1"/>
        <v>0</v>
      </c>
      <c r="AY30" s="11">
        <f t="shared" si="1"/>
        <v>0</v>
      </c>
      <c r="AZ30" s="11">
        <f t="shared" si="1"/>
        <v>0</v>
      </c>
      <c r="BA30" s="11">
        <f t="shared" si="1"/>
        <v>0</v>
      </c>
      <c r="BB30" s="11">
        <f t="shared" si="1"/>
        <v>0</v>
      </c>
      <c r="BC30" s="11">
        <f t="shared" si="1"/>
        <v>0</v>
      </c>
      <c r="BD30" s="11">
        <f t="shared" ref="BD30:CI30" si="2">SUM(BD4:BD7)</f>
        <v>0</v>
      </c>
      <c r="BE30" s="11">
        <f t="shared" si="2"/>
        <v>0</v>
      </c>
      <c r="BF30" s="11">
        <f t="shared" si="2"/>
        <v>0</v>
      </c>
      <c r="BG30" s="11">
        <f t="shared" si="2"/>
        <v>0</v>
      </c>
      <c r="BH30" s="11">
        <f t="shared" si="2"/>
        <v>0</v>
      </c>
      <c r="BI30" s="11">
        <f t="shared" si="2"/>
        <v>0</v>
      </c>
      <c r="BJ30" s="11">
        <f t="shared" si="2"/>
        <v>0</v>
      </c>
      <c r="BK30" s="11">
        <f t="shared" si="2"/>
        <v>0</v>
      </c>
      <c r="BL30" s="11">
        <f t="shared" si="2"/>
        <v>0</v>
      </c>
      <c r="BM30" s="11">
        <f t="shared" si="2"/>
        <v>0</v>
      </c>
      <c r="BN30" s="11">
        <f t="shared" si="2"/>
        <v>0</v>
      </c>
      <c r="BO30" s="11">
        <f t="shared" si="2"/>
        <v>0</v>
      </c>
      <c r="BP30" s="11">
        <f t="shared" si="2"/>
        <v>0</v>
      </c>
      <c r="BQ30" s="11">
        <f t="shared" si="2"/>
        <v>0</v>
      </c>
      <c r="BR30" s="11">
        <f t="shared" si="2"/>
        <v>0</v>
      </c>
      <c r="BS30" s="11">
        <f t="shared" si="2"/>
        <v>0</v>
      </c>
      <c r="BT30" s="11">
        <f t="shared" si="2"/>
        <v>0</v>
      </c>
      <c r="BU30" s="11">
        <f t="shared" si="2"/>
        <v>0</v>
      </c>
      <c r="BV30" s="11">
        <f t="shared" si="2"/>
        <v>0</v>
      </c>
      <c r="BW30" s="11">
        <f t="shared" si="2"/>
        <v>0</v>
      </c>
      <c r="BX30" s="11">
        <f t="shared" si="2"/>
        <v>0</v>
      </c>
      <c r="BY30" s="11">
        <f t="shared" si="2"/>
        <v>0</v>
      </c>
      <c r="BZ30" s="11">
        <f t="shared" si="2"/>
        <v>0</v>
      </c>
      <c r="CA30" s="11">
        <f t="shared" si="2"/>
        <v>0</v>
      </c>
      <c r="CB30" s="11">
        <f t="shared" si="2"/>
        <v>0</v>
      </c>
      <c r="CC30" s="11">
        <f t="shared" si="2"/>
        <v>0</v>
      </c>
      <c r="CD30" s="11">
        <f t="shared" si="2"/>
        <v>0</v>
      </c>
      <c r="CE30" s="11">
        <f t="shared" si="2"/>
        <v>0</v>
      </c>
      <c r="CF30" s="11">
        <f t="shared" si="2"/>
        <v>0</v>
      </c>
      <c r="CG30" s="11">
        <f t="shared" si="2"/>
        <v>0</v>
      </c>
      <c r="CH30" s="11">
        <f t="shared" si="2"/>
        <v>0</v>
      </c>
      <c r="CI30" s="11">
        <f t="shared" si="2"/>
        <v>0</v>
      </c>
      <c r="CJ30" s="11">
        <f t="shared" ref="CJ30:CW30" si="3">SUM(CJ4:CJ7)</f>
        <v>0</v>
      </c>
      <c r="CK30" s="11">
        <f t="shared" si="3"/>
        <v>0</v>
      </c>
      <c r="CL30" s="11">
        <f t="shared" si="3"/>
        <v>0</v>
      </c>
      <c r="CM30" s="11">
        <f t="shared" si="3"/>
        <v>0</v>
      </c>
      <c r="CN30" s="11">
        <f t="shared" si="3"/>
        <v>0</v>
      </c>
      <c r="CO30" s="11">
        <f t="shared" si="3"/>
        <v>0</v>
      </c>
      <c r="CP30" s="11">
        <f t="shared" si="3"/>
        <v>0</v>
      </c>
      <c r="CQ30" s="11">
        <f t="shared" si="3"/>
        <v>0</v>
      </c>
      <c r="CR30" s="11">
        <f t="shared" si="3"/>
        <v>0</v>
      </c>
      <c r="CS30" s="11">
        <f t="shared" si="3"/>
        <v>0</v>
      </c>
      <c r="CT30" s="11">
        <f t="shared" si="3"/>
        <v>0</v>
      </c>
      <c r="CU30" s="11">
        <f t="shared" si="3"/>
        <v>0</v>
      </c>
      <c r="CV30" s="11">
        <f t="shared" si="3"/>
        <v>0</v>
      </c>
      <c r="CW30" s="91">
        <f t="shared" si="3"/>
        <v>0</v>
      </c>
      <c r="CX30" s="94"/>
    </row>
    <row r="31" spans="2:102" s="31" customFormat="1" ht="10.5" hidden="1" customHeight="1" x14ac:dyDescent="0.2">
      <c r="B31" s="147" t="str">
        <f>IF('Puntuación Proyectos'!C51="","",'Puntuación Proyectos'!C51)</f>
        <v/>
      </c>
      <c r="C31" s="148"/>
      <c r="D31" s="149" t="str">
        <f>IF('Puntuación Proyectos'!D51="","",'Puntuación Proyectos'!D51)</f>
        <v/>
      </c>
      <c r="E31" s="32"/>
      <c r="F31" s="32"/>
      <c r="G31" s="32"/>
      <c r="H31" s="32"/>
      <c r="I31" s="32"/>
      <c r="J31" s="32"/>
      <c r="K31" s="32"/>
      <c r="L31" s="32"/>
      <c r="M31" s="32"/>
      <c r="N31" s="114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</row>
    <row r="32" spans="2:102" ht="24" customHeight="1" x14ac:dyDescent="0.2">
      <c r="B32" s="229" t="str">
        <f>'Puntuación Proyectos'!B52</f>
        <v>Costo</v>
      </c>
      <c r="C32" s="229"/>
      <c r="D32" s="229"/>
      <c r="E32" s="143">
        <f>SUM(E9:E11)</f>
        <v>1.5</v>
      </c>
      <c r="F32" s="109">
        <f t="shared" ref="F32:N32" si="4">SUM(F9:F11)</f>
        <v>-1.5</v>
      </c>
      <c r="G32" s="109">
        <f t="shared" si="4"/>
        <v>1.5</v>
      </c>
      <c r="H32" s="109">
        <f t="shared" si="4"/>
        <v>1.5</v>
      </c>
      <c r="I32" s="109">
        <f t="shared" si="4"/>
        <v>0</v>
      </c>
      <c r="J32" s="109">
        <f t="shared" si="4"/>
        <v>-1.5</v>
      </c>
      <c r="K32" s="109">
        <f t="shared" si="4"/>
        <v>-3</v>
      </c>
      <c r="L32" s="109">
        <f t="shared" si="4"/>
        <v>0</v>
      </c>
      <c r="M32" s="109">
        <f t="shared" si="4"/>
        <v>1.5</v>
      </c>
      <c r="N32" s="109">
        <f t="shared" si="4"/>
        <v>1.5</v>
      </c>
      <c r="O32" s="112">
        <f t="shared" ref="O32:W32" si="5">SUM(O9:O11)</f>
        <v>0</v>
      </c>
      <c r="P32" s="11">
        <f t="shared" si="5"/>
        <v>0</v>
      </c>
      <c r="Q32" s="11">
        <f t="shared" si="5"/>
        <v>0</v>
      </c>
      <c r="R32" s="11">
        <f t="shared" si="5"/>
        <v>0</v>
      </c>
      <c r="S32" s="11">
        <f t="shared" si="5"/>
        <v>0</v>
      </c>
      <c r="T32" s="11">
        <f t="shared" si="5"/>
        <v>0</v>
      </c>
      <c r="U32" s="11">
        <f t="shared" si="5"/>
        <v>0</v>
      </c>
      <c r="V32" s="11">
        <f t="shared" si="5"/>
        <v>0</v>
      </c>
      <c r="W32" s="11">
        <f t="shared" si="5"/>
        <v>0</v>
      </c>
      <c r="X32" s="11">
        <f t="shared" ref="X32:BC32" si="6">SUM(X9:X11)</f>
        <v>0</v>
      </c>
      <c r="Y32" s="11">
        <f t="shared" si="6"/>
        <v>0</v>
      </c>
      <c r="Z32" s="11">
        <f t="shared" si="6"/>
        <v>0</v>
      </c>
      <c r="AA32" s="11">
        <f t="shared" si="6"/>
        <v>0</v>
      </c>
      <c r="AB32" s="11">
        <f t="shared" si="6"/>
        <v>0</v>
      </c>
      <c r="AC32" s="11">
        <f t="shared" si="6"/>
        <v>0</v>
      </c>
      <c r="AD32" s="11">
        <f t="shared" si="6"/>
        <v>0</v>
      </c>
      <c r="AE32" s="11">
        <f t="shared" si="6"/>
        <v>0</v>
      </c>
      <c r="AF32" s="11">
        <f t="shared" si="6"/>
        <v>0</v>
      </c>
      <c r="AG32" s="11">
        <f t="shared" si="6"/>
        <v>0</v>
      </c>
      <c r="AH32" s="11">
        <f t="shared" si="6"/>
        <v>0</v>
      </c>
      <c r="AI32" s="11">
        <f t="shared" si="6"/>
        <v>0</v>
      </c>
      <c r="AJ32" s="11">
        <f t="shared" si="6"/>
        <v>0</v>
      </c>
      <c r="AK32" s="11">
        <f t="shared" si="6"/>
        <v>0</v>
      </c>
      <c r="AL32" s="11">
        <f t="shared" si="6"/>
        <v>0</v>
      </c>
      <c r="AM32" s="11">
        <f t="shared" si="6"/>
        <v>0</v>
      </c>
      <c r="AN32" s="11">
        <f t="shared" si="6"/>
        <v>0</v>
      </c>
      <c r="AO32" s="11">
        <f t="shared" si="6"/>
        <v>0</v>
      </c>
      <c r="AP32" s="11">
        <f t="shared" si="6"/>
        <v>0</v>
      </c>
      <c r="AQ32" s="11">
        <f t="shared" si="6"/>
        <v>0</v>
      </c>
      <c r="AR32" s="11">
        <f t="shared" si="6"/>
        <v>0</v>
      </c>
      <c r="AS32" s="11">
        <f t="shared" si="6"/>
        <v>0</v>
      </c>
      <c r="AT32" s="11">
        <f t="shared" si="6"/>
        <v>0</v>
      </c>
      <c r="AU32" s="11">
        <f t="shared" si="6"/>
        <v>0</v>
      </c>
      <c r="AV32" s="11">
        <f t="shared" si="6"/>
        <v>0</v>
      </c>
      <c r="AW32" s="11">
        <f t="shared" si="6"/>
        <v>0</v>
      </c>
      <c r="AX32" s="11">
        <f t="shared" si="6"/>
        <v>0</v>
      </c>
      <c r="AY32" s="11">
        <f t="shared" si="6"/>
        <v>0</v>
      </c>
      <c r="AZ32" s="11">
        <f t="shared" si="6"/>
        <v>0</v>
      </c>
      <c r="BA32" s="11">
        <f t="shared" si="6"/>
        <v>0</v>
      </c>
      <c r="BB32" s="11">
        <f t="shared" si="6"/>
        <v>0</v>
      </c>
      <c r="BC32" s="11">
        <f t="shared" si="6"/>
        <v>0</v>
      </c>
      <c r="BD32" s="11">
        <f t="shared" ref="BD32:CI32" si="7">SUM(BD9:BD11)</f>
        <v>0</v>
      </c>
      <c r="BE32" s="11">
        <f t="shared" si="7"/>
        <v>0</v>
      </c>
      <c r="BF32" s="11">
        <f t="shared" si="7"/>
        <v>0</v>
      </c>
      <c r="BG32" s="11">
        <f t="shared" si="7"/>
        <v>0</v>
      </c>
      <c r="BH32" s="11">
        <f t="shared" si="7"/>
        <v>0</v>
      </c>
      <c r="BI32" s="11">
        <f t="shared" si="7"/>
        <v>0</v>
      </c>
      <c r="BJ32" s="11">
        <f t="shared" si="7"/>
        <v>0</v>
      </c>
      <c r="BK32" s="11">
        <f t="shared" si="7"/>
        <v>0</v>
      </c>
      <c r="BL32" s="11">
        <f t="shared" si="7"/>
        <v>0</v>
      </c>
      <c r="BM32" s="11">
        <f t="shared" si="7"/>
        <v>0</v>
      </c>
      <c r="BN32" s="11">
        <f t="shared" si="7"/>
        <v>0</v>
      </c>
      <c r="BO32" s="11">
        <f t="shared" si="7"/>
        <v>0</v>
      </c>
      <c r="BP32" s="11">
        <f t="shared" si="7"/>
        <v>0</v>
      </c>
      <c r="BQ32" s="11">
        <f t="shared" si="7"/>
        <v>0</v>
      </c>
      <c r="BR32" s="11">
        <f t="shared" si="7"/>
        <v>0</v>
      </c>
      <c r="BS32" s="11">
        <f t="shared" si="7"/>
        <v>0</v>
      </c>
      <c r="BT32" s="11">
        <f t="shared" si="7"/>
        <v>0</v>
      </c>
      <c r="BU32" s="11">
        <f t="shared" si="7"/>
        <v>0</v>
      </c>
      <c r="BV32" s="11">
        <f t="shared" si="7"/>
        <v>0</v>
      </c>
      <c r="BW32" s="11">
        <f t="shared" si="7"/>
        <v>0</v>
      </c>
      <c r="BX32" s="11">
        <f t="shared" si="7"/>
        <v>0</v>
      </c>
      <c r="BY32" s="11">
        <f t="shared" si="7"/>
        <v>0</v>
      </c>
      <c r="BZ32" s="11">
        <f t="shared" si="7"/>
        <v>0</v>
      </c>
      <c r="CA32" s="11">
        <f t="shared" si="7"/>
        <v>0</v>
      </c>
      <c r="CB32" s="11">
        <f t="shared" si="7"/>
        <v>0</v>
      </c>
      <c r="CC32" s="11">
        <f t="shared" si="7"/>
        <v>0</v>
      </c>
      <c r="CD32" s="11">
        <f t="shared" si="7"/>
        <v>0</v>
      </c>
      <c r="CE32" s="11">
        <f t="shared" si="7"/>
        <v>0</v>
      </c>
      <c r="CF32" s="11">
        <f t="shared" si="7"/>
        <v>0</v>
      </c>
      <c r="CG32" s="11">
        <f t="shared" si="7"/>
        <v>0</v>
      </c>
      <c r="CH32" s="11">
        <f t="shared" si="7"/>
        <v>0</v>
      </c>
      <c r="CI32" s="11">
        <f t="shared" si="7"/>
        <v>0</v>
      </c>
      <c r="CJ32" s="11">
        <f t="shared" ref="CJ32:CW32" si="8">SUM(CJ9:CJ11)</f>
        <v>0</v>
      </c>
      <c r="CK32" s="11">
        <f t="shared" si="8"/>
        <v>0</v>
      </c>
      <c r="CL32" s="11">
        <f t="shared" si="8"/>
        <v>0</v>
      </c>
      <c r="CM32" s="11">
        <f t="shared" si="8"/>
        <v>0</v>
      </c>
      <c r="CN32" s="11">
        <f t="shared" si="8"/>
        <v>0</v>
      </c>
      <c r="CO32" s="11">
        <f t="shared" si="8"/>
        <v>0</v>
      </c>
      <c r="CP32" s="11">
        <f t="shared" si="8"/>
        <v>0</v>
      </c>
      <c r="CQ32" s="11">
        <f t="shared" si="8"/>
        <v>0</v>
      </c>
      <c r="CR32" s="11">
        <f t="shared" si="8"/>
        <v>0</v>
      </c>
      <c r="CS32" s="11">
        <f t="shared" si="8"/>
        <v>0</v>
      </c>
      <c r="CT32" s="11">
        <f t="shared" si="8"/>
        <v>0</v>
      </c>
      <c r="CU32" s="11">
        <f t="shared" si="8"/>
        <v>0</v>
      </c>
      <c r="CV32" s="11">
        <f t="shared" si="8"/>
        <v>0</v>
      </c>
      <c r="CW32" s="11">
        <f t="shared" si="8"/>
        <v>0</v>
      </c>
      <c r="CX32" s="94"/>
    </row>
    <row r="33" spans="1:102" s="31" customFormat="1" ht="10.5" hidden="1" customHeight="1" x14ac:dyDescent="0.2">
      <c r="B33" s="147"/>
      <c r="C33" s="148"/>
      <c r="D33" s="149"/>
      <c r="E33" s="110"/>
      <c r="F33" s="110"/>
      <c r="G33" s="110"/>
      <c r="H33" s="110"/>
      <c r="I33" s="110"/>
      <c r="J33" s="110"/>
      <c r="K33" s="110"/>
      <c r="L33" s="110"/>
      <c r="M33" s="110"/>
      <c r="N33" s="115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</row>
    <row r="34" spans="1:102" ht="24" customHeight="1" x14ac:dyDescent="0.2">
      <c r="B34" s="229" t="str">
        <f>'Puntuación Proyectos'!B54</f>
        <v>Beneficio</v>
      </c>
      <c r="C34" s="229"/>
      <c r="D34" s="229"/>
      <c r="E34" s="143">
        <f>(SUM(E13:E16))</f>
        <v>13.5</v>
      </c>
      <c r="F34" s="109">
        <f t="shared" ref="F34:N34" si="9">(SUM(F13:F16))</f>
        <v>13.5</v>
      </c>
      <c r="G34" s="109">
        <f t="shared" si="9"/>
        <v>7.5</v>
      </c>
      <c r="H34" s="109">
        <f t="shared" si="9"/>
        <v>7.5</v>
      </c>
      <c r="I34" s="109">
        <f t="shared" si="9"/>
        <v>4.5</v>
      </c>
      <c r="J34" s="109">
        <f t="shared" si="9"/>
        <v>13.5</v>
      </c>
      <c r="K34" s="109">
        <f t="shared" si="9"/>
        <v>9</v>
      </c>
      <c r="L34" s="109">
        <f t="shared" si="9"/>
        <v>-6</v>
      </c>
      <c r="M34" s="109">
        <f t="shared" si="9"/>
        <v>7.5</v>
      </c>
      <c r="N34" s="109">
        <f t="shared" si="9"/>
        <v>4.5</v>
      </c>
      <c r="O34" s="112">
        <f t="shared" ref="O34:W34" si="10">(SUM(O13:O16))</f>
        <v>0</v>
      </c>
      <c r="P34" s="11">
        <f t="shared" si="10"/>
        <v>0</v>
      </c>
      <c r="Q34" s="11">
        <f t="shared" si="10"/>
        <v>0</v>
      </c>
      <c r="R34" s="11">
        <f t="shared" si="10"/>
        <v>0</v>
      </c>
      <c r="S34" s="11">
        <f t="shared" si="10"/>
        <v>0</v>
      </c>
      <c r="T34" s="11">
        <f t="shared" si="10"/>
        <v>0</v>
      </c>
      <c r="U34" s="11">
        <f t="shared" si="10"/>
        <v>0</v>
      </c>
      <c r="V34" s="11">
        <f t="shared" si="10"/>
        <v>0</v>
      </c>
      <c r="W34" s="11">
        <f t="shared" si="10"/>
        <v>0</v>
      </c>
      <c r="X34" s="11">
        <f t="shared" ref="X34:BC34" si="11">SUM(X13:X16)</f>
        <v>0</v>
      </c>
      <c r="Y34" s="11">
        <f t="shared" si="11"/>
        <v>0</v>
      </c>
      <c r="Z34" s="11">
        <f t="shared" si="11"/>
        <v>0</v>
      </c>
      <c r="AA34" s="11">
        <f t="shared" si="11"/>
        <v>0</v>
      </c>
      <c r="AB34" s="11">
        <f t="shared" si="11"/>
        <v>0</v>
      </c>
      <c r="AC34" s="11">
        <f t="shared" si="11"/>
        <v>0</v>
      </c>
      <c r="AD34" s="11">
        <f t="shared" si="11"/>
        <v>0</v>
      </c>
      <c r="AE34" s="11">
        <f t="shared" si="11"/>
        <v>0</v>
      </c>
      <c r="AF34" s="11">
        <f t="shared" si="11"/>
        <v>0</v>
      </c>
      <c r="AG34" s="11">
        <f t="shared" si="11"/>
        <v>0</v>
      </c>
      <c r="AH34" s="11">
        <f t="shared" si="11"/>
        <v>0</v>
      </c>
      <c r="AI34" s="11">
        <f t="shared" si="11"/>
        <v>0</v>
      </c>
      <c r="AJ34" s="11">
        <f t="shared" si="11"/>
        <v>0</v>
      </c>
      <c r="AK34" s="11">
        <f t="shared" si="11"/>
        <v>0</v>
      </c>
      <c r="AL34" s="11">
        <f t="shared" si="11"/>
        <v>0</v>
      </c>
      <c r="AM34" s="11">
        <f t="shared" si="11"/>
        <v>0</v>
      </c>
      <c r="AN34" s="11">
        <f t="shared" si="11"/>
        <v>0</v>
      </c>
      <c r="AO34" s="11">
        <f t="shared" si="11"/>
        <v>0</v>
      </c>
      <c r="AP34" s="11">
        <f t="shared" si="11"/>
        <v>0</v>
      </c>
      <c r="AQ34" s="11">
        <f t="shared" si="11"/>
        <v>0</v>
      </c>
      <c r="AR34" s="11">
        <f t="shared" si="11"/>
        <v>0</v>
      </c>
      <c r="AS34" s="11">
        <f t="shared" si="11"/>
        <v>0</v>
      </c>
      <c r="AT34" s="11">
        <f t="shared" si="11"/>
        <v>0</v>
      </c>
      <c r="AU34" s="11">
        <f t="shared" si="11"/>
        <v>0</v>
      </c>
      <c r="AV34" s="11">
        <f t="shared" si="11"/>
        <v>0</v>
      </c>
      <c r="AW34" s="11">
        <f t="shared" si="11"/>
        <v>0</v>
      </c>
      <c r="AX34" s="11">
        <f t="shared" si="11"/>
        <v>0</v>
      </c>
      <c r="AY34" s="11">
        <f t="shared" si="11"/>
        <v>0</v>
      </c>
      <c r="AZ34" s="11">
        <f t="shared" si="11"/>
        <v>0</v>
      </c>
      <c r="BA34" s="11">
        <f t="shared" si="11"/>
        <v>0</v>
      </c>
      <c r="BB34" s="11">
        <f t="shared" si="11"/>
        <v>0</v>
      </c>
      <c r="BC34" s="11">
        <f t="shared" si="11"/>
        <v>0</v>
      </c>
      <c r="BD34" s="11">
        <f t="shared" ref="BD34:CI34" si="12">SUM(BD13:BD16)</f>
        <v>0</v>
      </c>
      <c r="BE34" s="11">
        <f t="shared" si="12"/>
        <v>0</v>
      </c>
      <c r="BF34" s="11">
        <f t="shared" si="12"/>
        <v>0</v>
      </c>
      <c r="BG34" s="11">
        <f t="shared" si="12"/>
        <v>0</v>
      </c>
      <c r="BH34" s="11">
        <f t="shared" si="12"/>
        <v>0</v>
      </c>
      <c r="BI34" s="11">
        <f t="shared" si="12"/>
        <v>0</v>
      </c>
      <c r="BJ34" s="11">
        <f t="shared" si="12"/>
        <v>0</v>
      </c>
      <c r="BK34" s="11">
        <f t="shared" si="12"/>
        <v>0</v>
      </c>
      <c r="BL34" s="11">
        <f t="shared" si="12"/>
        <v>0</v>
      </c>
      <c r="BM34" s="11">
        <f t="shared" si="12"/>
        <v>0</v>
      </c>
      <c r="BN34" s="11">
        <f t="shared" si="12"/>
        <v>0</v>
      </c>
      <c r="BO34" s="11">
        <f t="shared" si="12"/>
        <v>0</v>
      </c>
      <c r="BP34" s="11">
        <f t="shared" si="12"/>
        <v>0</v>
      </c>
      <c r="BQ34" s="11">
        <f t="shared" si="12"/>
        <v>0</v>
      </c>
      <c r="BR34" s="11">
        <f t="shared" si="12"/>
        <v>0</v>
      </c>
      <c r="BS34" s="11">
        <f t="shared" si="12"/>
        <v>0</v>
      </c>
      <c r="BT34" s="11">
        <f t="shared" si="12"/>
        <v>0</v>
      </c>
      <c r="BU34" s="11">
        <f t="shared" si="12"/>
        <v>0</v>
      </c>
      <c r="BV34" s="11">
        <f t="shared" si="12"/>
        <v>0</v>
      </c>
      <c r="BW34" s="11">
        <f t="shared" si="12"/>
        <v>0</v>
      </c>
      <c r="BX34" s="11">
        <f t="shared" si="12"/>
        <v>0</v>
      </c>
      <c r="BY34" s="11">
        <f t="shared" si="12"/>
        <v>0</v>
      </c>
      <c r="BZ34" s="11">
        <f t="shared" si="12"/>
        <v>0</v>
      </c>
      <c r="CA34" s="11">
        <f t="shared" si="12"/>
        <v>0</v>
      </c>
      <c r="CB34" s="11">
        <f t="shared" si="12"/>
        <v>0</v>
      </c>
      <c r="CC34" s="11">
        <f t="shared" si="12"/>
        <v>0</v>
      </c>
      <c r="CD34" s="11">
        <f t="shared" si="12"/>
        <v>0</v>
      </c>
      <c r="CE34" s="11">
        <f t="shared" si="12"/>
        <v>0</v>
      </c>
      <c r="CF34" s="11">
        <f t="shared" si="12"/>
        <v>0</v>
      </c>
      <c r="CG34" s="11">
        <f t="shared" si="12"/>
        <v>0</v>
      </c>
      <c r="CH34" s="11">
        <f t="shared" si="12"/>
        <v>0</v>
      </c>
      <c r="CI34" s="11">
        <f t="shared" si="12"/>
        <v>0</v>
      </c>
      <c r="CJ34" s="11">
        <f t="shared" ref="CJ34:CW34" si="13">SUM(CJ13:CJ16)</f>
        <v>0</v>
      </c>
      <c r="CK34" s="11">
        <f t="shared" si="13"/>
        <v>0</v>
      </c>
      <c r="CL34" s="11">
        <f t="shared" si="13"/>
        <v>0</v>
      </c>
      <c r="CM34" s="11">
        <f t="shared" si="13"/>
        <v>0</v>
      </c>
      <c r="CN34" s="11">
        <f t="shared" si="13"/>
        <v>0</v>
      </c>
      <c r="CO34" s="11">
        <f t="shared" si="13"/>
        <v>0</v>
      </c>
      <c r="CP34" s="11">
        <f t="shared" si="13"/>
        <v>0</v>
      </c>
      <c r="CQ34" s="11">
        <f t="shared" si="13"/>
        <v>0</v>
      </c>
      <c r="CR34" s="11">
        <f t="shared" si="13"/>
        <v>0</v>
      </c>
      <c r="CS34" s="11">
        <f t="shared" si="13"/>
        <v>0</v>
      </c>
      <c r="CT34" s="11">
        <f t="shared" si="13"/>
        <v>0</v>
      </c>
      <c r="CU34" s="11">
        <f t="shared" si="13"/>
        <v>0</v>
      </c>
      <c r="CV34" s="11">
        <f t="shared" si="13"/>
        <v>0</v>
      </c>
      <c r="CW34" s="91">
        <f t="shared" si="13"/>
        <v>0</v>
      </c>
      <c r="CX34" s="94"/>
    </row>
    <row r="35" spans="1:102" ht="24.75" customHeight="1" x14ac:dyDescent="0.2">
      <c r="B35" s="229" t="str">
        <f>'Puntuación Proyectos'!B55</f>
        <v>Facilidad de Ejecución</v>
      </c>
      <c r="C35" s="229"/>
      <c r="D35" s="229"/>
      <c r="E35" s="143">
        <f>SUM(E18:E23)</f>
        <v>10.5</v>
      </c>
      <c r="F35" s="109">
        <f t="shared" ref="F35:N35" si="14">SUM(F18:F23)</f>
        <v>3</v>
      </c>
      <c r="G35" s="109">
        <f t="shared" si="14"/>
        <v>13.5</v>
      </c>
      <c r="H35" s="109">
        <f t="shared" si="14"/>
        <v>16.5</v>
      </c>
      <c r="I35" s="109">
        <f t="shared" si="14"/>
        <v>10.5</v>
      </c>
      <c r="J35" s="109">
        <f t="shared" si="14"/>
        <v>-4.5</v>
      </c>
      <c r="K35" s="109">
        <f t="shared" si="14"/>
        <v>-13.5</v>
      </c>
      <c r="L35" s="109">
        <f t="shared" si="14"/>
        <v>18</v>
      </c>
      <c r="M35" s="109">
        <f t="shared" si="14"/>
        <v>10.5</v>
      </c>
      <c r="N35" s="109">
        <f t="shared" si="14"/>
        <v>-1.5</v>
      </c>
      <c r="O35" s="112">
        <f t="shared" ref="O35:W35" si="15">SUM(O18:O23)</f>
        <v>0</v>
      </c>
      <c r="P35" s="11">
        <f t="shared" si="15"/>
        <v>0</v>
      </c>
      <c r="Q35" s="11">
        <f t="shared" si="15"/>
        <v>0</v>
      </c>
      <c r="R35" s="11">
        <f t="shared" si="15"/>
        <v>0</v>
      </c>
      <c r="S35" s="11">
        <f t="shared" si="15"/>
        <v>0</v>
      </c>
      <c r="T35" s="11">
        <f t="shared" si="15"/>
        <v>0</v>
      </c>
      <c r="U35" s="11">
        <f t="shared" si="15"/>
        <v>0</v>
      </c>
      <c r="V35" s="11">
        <f t="shared" si="15"/>
        <v>0</v>
      </c>
      <c r="W35" s="11">
        <f t="shared" si="15"/>
        <v>0</v>
      </c>
      <c r="X35" s="11">
        <f t="shared" ref="X35:BC35" si="16">SUM(X18:X23)</f>
        <v>0</v>
      </c>
      <c r="Y35" s="11">
        <f t="shared" si="16"/>
        <v>0</v>
      </c>
      <c r="Z35" s="11">
        <f t="shared" si="16"/>
        <v>0</v>
      </c>
      <c r="AA35" s="11">
        <f t="shared" si="16"/>
        <v>0</v>
      </c>
      <c r="AB35" s="11">
        <f t="shared" si="16"/>
        <v>0</v>
      </c>
      <c r="AC35" s="11">
        <f t="shared" si="16"/>
        <v>0</v>
      </c>
      <c r="AD35" s="11">
        <f t="shared" si="16"/>
        <v>0</v>
      </c>
      <c r="AE35" s="11">
        <f t="shared" si="16"/>
        <v>0</v>
      </c>
      <c r="AF35" s="11">
        <f t="shared" si="16"/>
        <v>0</v>
      </c>
      <c r="AG35" s="11">
        <f t="shared" si="16"/>
        <v>0</v>
      </c>
      <c r="AH35" s="11">
        <f t="shared" si="16"/>
        <v>0</v>
      </c>
      <c r="AI35" s="11">
        <f t="shared" si="16"/>
        <v>0</v>
      </c>
      <c r="AJ35" s="11">
        <f t="shared" si="16"/>
        <v>0</v>
      </c>
      <c r="AK35" s="11">
        <f t="shared" si="16"/>
        <v>0</v>
      </c>
      <c r="AL35" s="11">
        <f t="shared" si="16"/>
        <v>0</v>
      </c>
      <c r="AM35" s="11">
        <f t="shared" si="16"/>
        <v>0</v>
      </c>
      <c r="AN35" s="11">
        <f t="shared" si="16"/>
        <v>0</v>
      </c>
      <c r="AO35" s="11">
        <f t="shared" si="16"/>
        <v>0</v>
      </c>
      <c r="AP35" s="11">
        <f t="shared" si="16"/>
        <v>0</v>
      </c>
      <c r="AQ35" s="11">
        <f t="shared" si="16"/>
        <v>0</v>
      </c>
      <c r="AR35" s="11">
        <f t="shared" si="16"/>
        <v>0</v>
      </c>
      <c r="AS35" s="11">
        <f t="shared" si="16"/>
        <v>0</v>
      </c>
      <c r="AT35" s="11">
        <f t="shared" si="16"/>
        <v>0</v>
      </c>
      <c r="AU35" s="11">
        <f t="shared" si="16"/>
        <v>0</v>
      </c>
      <c r="AV35" s="11">
        <f t="shared" si="16"/>
        <v>0</v>
      </c>
      <c r="AW35" s="11">
        <f t="shared" si="16"/>
        <v>0</v>
      </c>
      <c r="AX35" s="11">
        <f t="shared" si="16"/>
        <v>0</v>
      </c>
      <c r="AY35" s="11">
        <f t="shared" si="16"/>
        <v>0</v>
      </c>
      <c r="AZ35" s="11">
        <f t="shared" si="16"/>
        <v>0</v>
      </c>
      <c r="BA35" s="11">
        <f t="shared" si="16"/>
        <v>0</v>
      </c>
      <c r="BB35" s="11">
        <f t="shared" si="16"/>
        <v>0</v>
      </c>
      <c r="BC35" s="11">
        <f t="shared" si="16"/>
        <v>0</v>
      </c>
      <c r="BD35" s="11">
        <f t="shared" ref="BD35:CI35" si="17">SUM(BD18:BD23)</f>
        <v>0</v>
      </c>
      <c r="BE35" s="11">
        <f t="shared" si="17"/>
        <v>0</v>
      </c>
      <c r="BF35" s="11">
        <f t="shared" si="17"/>
        <v>0</v>
      </c>
      <c r="BG35" s="11">
        <f t="shared" si="17"/>
        <v>0</v>
      </c>
      <c r="BH35" s="11">
        <f t="shared" si="17"/>
        <v>0</v>
      </c>
      <c r="BI35" s="11">
        <f t="shared" si="17"/>
        <v>0</v>
      </c>
      <c r="BJ35" s="11">
        <f t="shared" si="17"/>
        <v>0</v>
      </c>
      <c r="BK35" s="11">
        <f t="shared" si="17"/>
        <v>0</v>
      </c>
      <c r="BL35" s="11">
        <f t="shared" si="17"/>
        <v>0</v>
      </c>
      <c r="BM35" s="11">
        <f t="shared" si="17"/>
        <v>0</v>
      </c>
      <c r="BN35" s="11">
        <f t="shared" si="17"/>
        <v>0</v>
      </c>
      <c r="BO35" s="11">
        <f t="shared" si="17"/>
        <v>0</v>
      </c>
      <c r="BP35" s="11">
        <f t="shared" si="17"/>
        <v>0</v>
      </c>
      <c r="BQ35" s="11">
        <f t="shared" si="17"/>
        <v>0</v>
      </c>
      <c r="BR35" s="11">
        <f t="shared" si="17"/>
        <v>0</v>
      </c>
      <c r="BS35" s="11">
        <f t="shared" si="17"/>
        <v>0</v>
      </c>
      <c r="BT35" s="11">
        <f t="shared" si="17"/>
        <v>0</v>
      </c>
      <c r="BU35" s="11">
        <f t="shared" si="17"/>
        <v>0</v>
      </c>
      <c r="BV35" s="11">
        <f t="shared" si="17"/>
        <v>0</v>
      </c>
      <c r="BW35" s="11">
        <f t="shared" si="17"/>
        <v>0</v>
      </c>
      <c r="BX35" s="11">
        <f t="shared" si="17"/>
        <v>0</v>
      </c>
      <c r="BY35" s="11">
        <f t="shared" si="17"/>
        <v>0</v>
      </c>
      <c r="BZ35" s="11">
        <f t="shared" si="17"/>
        <v>0</v>
      </c>
      <c r="CA35" s="11">
        <f t="shared" si="17"/>
        <v>0</v>
      </c>
      <c r="CB35" s="11">
        <f t="shared" si="17"/>
        <v>0</v>
      </c>
      <c r="CC35" s="11">
        <f t="shared" si="17"/>
        <v>0</v>
      </c>
      <c r="CD35" s="11">
        <f t="shared" si="17"/>
        <v>0</v>
      </c>
      <c r="CE35" s="11">
        <f t="shared" si="17"/>
        <v>0</v>
      </c>
      <c r="CF35" s="11">
        <f t="shared" si="17"/>
        <v>0</v>
      </c>
      <c r="CG35" s="11">
        <f t="shared" si="17"/>
        <v>0</v>
      </c>
      <c r="CH35" s="11">
        <f t="shared" si="17"/>
        <v>0</v>
      </c>
      <c r="CI35" s="11">
        <f t="shared" si="17"/>
        <v>0</v>
      </c>
      <c r="CJ35" s="11">
        <f t="shared" ref="CJ35:CW35" si="18">SUM(CJ18:CJ23)</f>
        <v>0</v>
      </c>
      <c r="CK35" s="11">
        <f t="shared" si="18"/>
        <v>0</v>
      </c>
      <c r="CL35" s="11">
        <f t="shared" si="18"/>
        <v>0</v>
      </c>
      <c r="CM35" s="11">
        <f t="shared" si="18"/>
        <v>0</v>
      </c>
      <c r="CN35" s="11">
        <f t="shared" si="18"/>
        <v>0</v>
      </c>
      <c r="CO35" s="11">
        <f t="shared" si="18"/>
        <v>0</v>
      </c>
      <c r="CP35" s="11">
        <f t="shared" si="18"/>
        <v>0</v>
      </c>
      <c r="CQ35" s="11">
        <f t="shared" si="18"/>
        <v>0</v>
      </c>
      <c r="CR35" s="11">
        <f t="shared" si="18"/>
        <v>0</v>
      </c>
      <c r="CS35" s="11">
        <f t="shared" si="18"/>
        <v>0</v>
      </c>
      <c r="CT35" s="11">
        <f t="shared" si="18"/>
        <v>0</v>
      </c>
      <c r="CU35" s="11">
        <f t="shared" si="18"/>
        <v>0</v>
      </c>
      <c r="CV35" s="11">
        <f t="shared" si="18"/>
        <v>0</v>
      </c>
      <c r="CW35" s="91">
        <f t="shared" si="18"/>
        <v>0</v>
      </c>
      <c r="CX35" s="94"/>
    </row>
    <row r="36" spans="1:102" ht="28.5" customHeight="1" x14ac:dyDescent="0.2">
      <c r="B36" s="229" t="str">
        <f>'Puntuación Proyectos'!B56</f>
        <v>Nivel de Riesgo</v>
      </c>
      <c r="C36" s="229"/>
      <c r="D36" s="229"/>
      <c r="E36" s="143">
        <f>SUM(E25:E29)</f>
        <v>9.5</v>
      </c>
      <c r="F36" s="109">
        <f t="shared" ref="F36:N36" si="19">SUM(F25:F29)</f>
        <v>7</v>
      </c>
      <c r="G36" s="109">
        <f t="shared" si="19"/>
        <v>11</v>
      </c>
      <c r="H36" s="109">
        <f t="shared" si="19"/>
        <v>7</v>
      </c>
      <c r="I36" s="109">
        <f t="shared" si="19"/>
        <v>9.5</v>
      </c>
      <c r="J36" s="109">
        <f t="shared" si="19"/>
        <v>11.5</v>
      </c>
      <c r="K36" s="109">
        <f t="shared" si="19"/>
        <v>12.5</v>
      </c>
      <c r="L36" s="109">
        <f t="shared" si="19"/>
        <v>7</v>
      </c>
      <c r="M36" s="109">
        <f t="shared" si="19"/>
        <v>6.5</v>
      </c>
      <c r="N36" s="109">
        <f t="shared" si="19"/>
        <v>8</v>
      </c>
      <c r="O36" s="112">
        <f t="shared" ref="O36:W36" si="20">SUM(O25:O29)</f>
        <v>0</v>
      </c>
      <c r="P36" s="11">
        <f t="shared" si="20"/>
        <v>0</v>
      </c>
      <c r="Q36" s="11">
        <f t="shared" si="20"/>
        <v>0</v>
      </c>
      <c r="R36" s="11">
        <f t="shared" si="20"/>
        <v>0</v>
      </c>
      <c r="S36" s="11">
        <f t="shared" si="20"/>
        <v>0</v>
      </c>
      <c r="T36" s="11">
        <f t="shared" si="20"/>
        <v>0</v>
      </c>
      <c r="U36" s="11">
        <f t="shared" si="20"/>
        <v>0</v>
      </c>
      <c r="V36" s="11">
        <f t="shared" si="20"/>
        <v>0</v>
      </c>
      <c r="W36" s="11">
        <f t="shared" si="20"/>
        <v>0</v>
      </c>
      <c r="X36" s="11">
        <f t="shared" ref="X36:BC36" si="21">SUM(X25:X29)</f>
        <v>0</v>
      </c>
      <c r="Y36" s="11">
        <f t="shared" si="21"/>
        <v>0</v>
      </c>
      <c r="Z36" s="11">
        <f t="shared" si="21"/>
        <v>0</v>
      </c>
      <c r="AA36" s="11">
        <f t="shared" si="21"/>
        <v>0</v>
      </c>
      <c r="AB36" s="11">
        <f t="shared" si="21"/>
        <v>0</v>
      </c>
      <c r="AC36" s="11">
        <f t="shared" si="21"/>
        <v>0</v>
      </c>
      <c r="AD36" s="11">
        <f t="shared" si="21"/>
        <v>0</v>
      </c>
      <c r="AE36" s="11">
        <f t="shared" si="21"/>
        <v>0</v>
      </c>
      <c r="AF36" s="11">
        <f t="shared" si="21"/>
        <v>0</v>
      </c>
      <c r="AG36" s="11">
        <f t="shared" si="21"/>
        <v>0</v>
      </c>
      <c r="AH36" s="11">
        <f t="shared" si="21"/>
        <v>0</v>
      </c>
      <c r="AI36" s="11">
        <f t="shared" si="21"/>
        <v>0</v>
      </c>
      <c r="AJ36" s="11">
        <f t="shared" si="21"/>
        <v>0</v>
      </c>
      <c r="AK36" s="11">
        <f t="shared" si="21"/>
        <v>0</v>
      </c>
      <c r="AL36" s="11">
        <f t="shared" si="21"/>
        <v>0</v>
      </c>
      <c r="AM36" s="11">
        <f t="shared" si="21"/>
        <v>0</v>
      </c>
      <c r="AN36" s="11">
        <f t="shared" si="21"/>
        <v>0</v>
      </c>
      <c r="AO36" s="11">
        <f t="shared" si="21"/>
        <v>0</v>
      </c>
      <c r="AP36" s="11">
        <f t="shared" si="21"/>
        <v>0</v>
      </c>
      <c r="AQ36" s="11">
        <f t="shared" si="21"/>
        <v>0</v>
      </c>
      <c r="AR36" s="11">
        <f t="shared" si="21"/>
        <v>0</v>
      </c>
      <c r="AS36" s="11">
        <f t="shared" si="21"/>
        <v>0</v>
      </c>
      <c r="AT36" s="11">
        <f t="shared" si="21"/>
        <v>0</v>
      </c>
      <c r="AU36" s="11">
        <f t="shared" si="21"/>
        <v>0</v>
      </c>
      <c r="AV36" s="11">
        <f t="shared" si="21"/>
        <v>0</v>
      </c>
      <c r="AW36" s="11">
        <f t="shared" si="21"/>
        <v>0</v>
      </c>
      <c r="AX36" s="11">
        <f t="shared" si="21"/>
        <v>0</v>
      </c>
      <c r="AY36" s="11">
        <f t="shared" si="21"/>
        <v>0</v>
      </c>
      <c r="AZ36" s="11">
        <f t="shared" si="21"/>
        <v>0</v>
      </c>
      <c r="BA36" s="11">
        <f t="shared" si="21"/>
        <v>0</v>
      </c>
      <c r="BB36" s="11">
        <f t="shared" si="21"/>
        <v>0</v>
      </c>
      <c r="BC36" s="11">
        <f t="shared" si="21"/>
        <v>0</v>
      </c>
      <c r="BD36" s="11">
        <f t="shared" ref="BD36:CI36" si="22">SUM(BD25:BD29)</f>
        <v>0</v>
      </c>
      <c r="BE36" s="11">
        <f t="shared" si="22"/>
        <v>0</v>
      </c>
      <c r="BF36" s="11">
        <f t="shared" si="22"/>
        <v>0</v>
      </c>
      <c r="BG36" s="11">
        <f t="shared" si="22"/>
        <v>0</v>
      </c>
      <c r="BH36" s="11">
        <f t="shared" si="22"/>
        <v>0</v>
      </c>
      <c r="BI36" s="11">
        <f t="shared" si="22"/>
        <v>0</v>
      </c>
      <c r="BJ36" s="11">
        <f t="shared" si="22"/>
        <v>0</v>
      </c>
      <c r="BK36" s="11">
        <f t="shared" si="22"/>
        <v>0</v>
      </c>
      <c r="BL36" s="11">
        <f t="shared" si="22"/>
        <v>0</v>
      </c>
      <c r="BM36" s="11">
        <f t="shared" si="22"/>
        <v>0</v>
      </c>
      <c r="BN36" s="11">
        <f t="shared" si="22"/>
        <v>0</v>
      </c>
      <c r="BO36" s="11">
        <f t="shared" si="22"/>
        <v>0</v>
      </c>
      <c r="BP36" s="11">
        <f t="shared" si="22"/>
        <v>0</v>
      </c>
      <c r="BQ36" s="11">
        <f t="shared" si="22"/>
        <v>0</v>
      </c>
      <c r="BR36" s="11">
        <f t="shared" si="22"/>
        <v>0</v>
      </c>
      <c r="BS36" s="11">
        <f t="shared" si="22"/>
        <v>0</v>
      </c>
      <c r="BT36" s="11">
        <f t="shared" si="22"/>
        <v>0</v>
      </c>
      <c r="BU36" s="11">
        <f t="shared" si="22"/>
        <v>0</v>
      </c>
      <c r="BV36" s="11">
        <f t="shared" si="22"/>
        <v>0</v>
      </c>
      <c r="BW36" s="11">
        <f t="shared" si="22"/>
        <v>0</v>
      </c>
      <c r="BX36" s="11">
        <f t="shared" si="22"/>
        <v>0</v>
      </c>
      <c r="BY36" s="11">
        <f t="shared" si="22"/>
        <v>0</v>
      </c>
      <c r="BZ36" s="11">
        <f t="shared" si="22"/>
        <v>0</v>
      </c>
      <c r="CA36" s="11">
        <f t="shared" si="22"/>
        <v>0</v>
      </c>
      <c r="CB36" s="11">
        <f t="shared" si="22"/>
        <v>0</v>
      </c>
      <c r="CC36" s="11">
        <f t="shared" si="22"/>
        <v>0</v>
      </c>
      <c r="CD36" s="11">
        <f t="shared" si="22"/>
        <v>0</v>
      </c>
      <c r="CE36" s="11">
        <f t="shared" si="22"/>
        <v>0</v>
      </c>
      <c r="CF36" s="11">
        <f t="shared" si="22"/>
        <v>0</v>
      </c>
      <c r="CG36" s="11">
        <f t="shared" si="22"/>
        <v>0</v>
      </c>
      <c r="CH36" s="11">
        <f t="shared" si="22"/>
        <v>0</v>
      </c>
      <c r="CI36" s="11">
        <f t="shared" si="22"/>
        <v>0</v>
      </c>
      <c r="CJ36" s="11">
        <f t="shared" ref="CJ36:CW36" si="23">SUM(CJ25:CJ29)</f>
        <v>0</v>
      </c>
      <c r="CK36" s="11">
        <f t="shared" si="23"/>
        <v>0</v>
      </c>
      <c r="CL36" s="11">
        <f t="shared" si="23"/>
        <v>0</v>
      </c>
      <c r="CM36" s="11">
        <f t="shared" si="23"/>
        <v>0</v>
      </c>
      <c r="CN36" s="11">
        <f t="shared" si="23"/>
        <v>0</v>
      </c>
      <c r="CO36" s="11">
        <f t="shared" si="23"/>
        <v>0</v>
      </c>
      <c r="CP36" s="11">
        <f t="shared" si="23"/>
        <v>0</v>
      </c>
      <c r="CQ36" s="11">
        <f t="shared" si="23"/>
        <v>0</v>
      </c>
      <c r="CR36" s="11">
        <f t="shared" si="23"/>
        <v>0</v>
      </c>
      <c r="CS36" s="11">
        <f t="shared" si="23"/>
        <v>0</v>
      </c>
      <c r="CT36" s="11">
        <f t="shared" si="23"/>
        <v>0</v>
      </c>
      <c r="CU36" s="11">
        <f t="shared" si="23"/>
        <v>0</v>
      </c>
      <c r="CV36" s="11">
        <f t="shared" si="23"/>
        <v>0</v>
      </c>
      <c r="CW36" s="91">
        <f t="shared" si="23"/>
        <v>0</v>
      </c>
      <c r="CX36" s="94"/>
    </row>
    <row r="37" spans="1:102" ht="26.25" customHeight="1" x14ac:dyDescent="0.2">
      <c r="B37" s="230" t="str">
        <f>IF('Puntuación Proyectos'!B57="","",'Puntuación Proyectos'!B57)</f>
        <v xml:space="preserve"> Total Evaluación de Proyectos = (costo+beneficio+ejecución) - riesgo</v>
      </c>
      <c r="C37" s="231"/>
      <c r="D37" s="232"/>
      <c r="E37" s="111">
        <f>E32+E34+E35-E36</f>
        <v>16</v>
      </c>
      <c r="F37" s="111">
        <f t="shared" ref="F37:Y37" si="24">F32+F34+F35-F36</f>
        <v>8</v>
      </c>
      <c r="G37" s="111">
        <f t="shared" si="24"/>
        <v>11.5</v>
      </c>
      <c r="H37" s="111">
        <f t="shared" si="24"/>
        <v>18.5</v>
      </c>
      <c r="I37" s="111">
        <f t="shared" si="24"/>
        <v>5.5</v>
      </c>
      <c r="J37" s="111">
        <f t="shared" si="24"/>
        <v>-4</v>
      </c>
      <c r="K37" s="111">
        <f t="shared" si="24"/>
        <v>-20</v>
      </c>
      <c r="L37" s="111">
        <f t="shared" si="24"/>
        <v>5</v>
      </c>
      <c r="M37" s="111">
        <f t="shared" si="24"/>
        <v>13</v>
      </c>
      <c r="N37" s="116">
        <f t="shared" si="24"/>
        <v>-3.5</v>
      </c>
      <c r="O37" s="113">
        <f t="shared" si="24"/>
        <v>0</v>
      </c>
      <c r="P37" s="10">
        <f t="shared" si="24"/>
        <v>0</v>
      </c>
      <c r="Q37" s="10">
        <f t="shared" si="24"/>
        <v>0</v>
      </c>
      <c r="R37" s="10">
        <f t="shared" si="24"/>
        <v>0</v>
      </c>
      <c r="S37" s="10">
        <f t="shared" si="24"/>
        <v>0</v>
      </c>
      <c r="T37" s="10">
        <f>T32+T34+T35-T36</f>
        <v>0</v>
      </c>
      <c r="U37" s="10">
        <f>U32+U34+U35-U36</f>
        <v>0</v>
      </c>
      <c r="V37" s="10">
        <f>V32+V34+V35-V36</f>
        <v>0</v>
      </c>
      <c r="W37" s="10">
        <f>W32+W34+W35-W36</f>
        <v>0</v>
      </c>
      <c r="X37" s="10">
        <f t="shared" si="24"/>
        <v>0</v>
      </c>
      <c r="Y37" s="10">
        <f t="shared" si="24"/>
        <v>0</v>
      </c>
      <c r="Z37" s="10">
        <f t="shared" ref="Z37:BE37" si="25">Z34+Z35+Z36</f>
        <v>0</v>
      </c>
      <c r="AA37" s="10">
        <f t="shared" si="25"/>
        <v>0</v>
      </c>
      <c r="AB37" s="10">
        <f t="shared" si="25"/>
        <v>0</v>
      </c>
      <c r="AC37" s="10">
        <f t="shared" si="25"/>
        <v>0</v>
      </c>
      <c r="AD37" s="10">
        <f t="shared" si="25"/>
        <v>0</v>
      </c>
      <c r="AE37" s="10">
        <f t="shared" si="25"/>
        <v>0</v>
      </c>
      <c r="AF37" s="10">
        <f t="shared" si="25"/>
        <v>0</v>
      </c>
      <c r="AG37" s="10">
        <f t="shared" si="25"/>
        <v>0</v>
      </c>
      <c r="AH37" s="10">
        <f t="shared" si="25"/>
        <v>0</v>
      </c>
      <c r="AI37" s="10">
        <f t="shared" si="25"/>
        <v>0</v>
      </c>
      <c r="AJ37" s="10">
        <f t="shared" si="25"/>
        <v>0</v>
      </c>
      <c r="AK37" s="10">
        <f t="shared" si="25"/>
        <v>0</v>
      </c>
      <c r="AL37" s="10">
        <f t="shared" si="25"/>
        <v>0</v>
      </c>
      <c r="AM37" s="10">
        <f t="shared" si="25"/>
        <v>0</v>
      </c>
      <c r="AN37" s="10">
        <f t="shared" si="25"/>
        <v>0</v>
      </c>
      <c r="AO37" s="10">
        <f t="shared" si="25"/>
        <v>0</v>
      </c>
      <c r="AP37" s="10">
        <f t="shared" si="25"/>
        <v>0</v>
      </c>
      <c r="AQ37" s="10">
        <f t="shared" si="25"/>
        <v>0</v>
      </c>
      <c r="AR37" s="10">
        <f t="shared" si="25"/>
        <v>0</v>
      </c>
      <c r="AS37" s="10">
        <f t="shared" si="25"/>
        <v>0</v>
      </c>
      <c r="AT37" s="10">
        <f t="shared" si="25"/>
        <v>0</v>
      </c>
      <c r="AU37" s="10">
        <f t="shared" si="25"/>
        <v>0</v>
      </c>
      <c r="AV37" s="10">
        <f t="shared" si="25"/>
        <v>0</v>
      </c>
      <c r="AW37" s="10">
        <f t="shared" si="25"/>
        <v>0</v>
      </c>
      <c r="AX37" s="10">
        <f t="shared" si="25"/>
        <v>0</v>
      </c>
      <c r="AY37" s="10">
        <f t="shared" si="25"/>
        <v>0</v>
      </c>
      <c r="AZ37" s="10">
        <f t="shared" si="25"/>
        <v>0</v>
      </c>
      <c r="BA37" s="10">
        <f t="shared" si="25"/>
        <v>0</v>
      </c>
      <c r="BB37" s="10">
        <f t="shared" si="25"/>
        <v>0</v>
      </c>
      <c r="BC37" s="10">
        <f t="shared" si="25"/>
        <v>0</v>
      </c>
      <c r="BD37" s="10">
        <f t="shared" si="25"/>
        <v>0</v>
      </c>
      <c r="BE37" s="10">
        <f t="shared" si="25"/>
        <v>0</v>
      </c>
      <c r="BF37" s="10">
        <f t="shared" ref="BF37:CK37" si="26">BF34+BF35+BF36</f>
        <v>0</v>
      </c>
      <c r="BG37" s="10">
        <f t="shared" si="26"/>
        <v>0</v>
      </c>
      <c r="BH37" s="10">
        <f t="shared" si="26"/>
        <v>0</v>
      </c>
      <c r="BI37" s="10">
        <f t="shared" si="26"/>
        <v>0</v>
      </c>
      <c r="BJ37" s="10">
        <f t="shared" si="26"/>
        <v>0</v>
      </c>
      <c r="BK37" s="10">
        <f t="shared" si="26"/>
        <v>0</v>
      </c>
      <c r="BL37" s="10">
        <f t="shared" si="26"/>
        <v>0</v>
      </c>
      <c r="BM37" s="10">
        <f t="shared" si="26"/>
        <v>0</v>
      </c>
      <c r="BN37" s="10">
        <f t="shared" si="26"/>
        <v>0</v>
      </c>
      <c r="BO37" s="10">
        <f t="shared" si="26"/>
        <v>0</v>
      </c>
      <c r="BP37" s="10">
        <f t="shared" si="26"/>
        <v>0</v>
      </c>
      <c r="BQ37" s="10">
        <f t="shared" si="26"/>
        <v>0</v>
      </c>
      <c r="BR37" s="10">
        <f t="shared" si="26"/>
        <v>0</v>
      </c>
      <c r="BS37" s="10">
        <f t="shared" si="26"/>
        <v>0</v>
      </c>
      <c r="BT37" s="10">
        <f t="shared" si="26"/>
        <v>0</v>
      </c>
      <c r="BU37" s="10">
        <f t="shared" si="26"/>
        <v>0</v>
      </c>
      <c r="BV37" s="10">
        <f t="shared" si="26"/>
        <v>0</v>
      </c>
      <c r="BW37" s="10">
        <f t="shared" si="26"/>
        <v>0</v>
      </c>
      <c r="BX37" s="10">
        <f t="shared" si="26"/>
        <v>0</v>
      </c>
      <c r="BY37" s="10">
        <f t="shared" si="26"/>
        <v>0</v>
      </c>
      <c r="BZ37" s="10">
        <f t="shared" si="26"/>
        <v>0</v>
      </c>
      <c r="CA37" s="10">
        <f t="shared" si="26"/>
        <v>0</v>
      </c>
      <c r="CB37" s="10">
        <f t="shared" si="26"/>
        <v>0</v>
      </c>
      <c r="CC37" s="10">
        <f t="shared" si="26"/>
        <v>0</v>
      </c>
      <c r="CD37" s="10">
        <f t="shared" si="26"/>
        <v>0</v>
      </c>
      <c r="CE37" s="10">
        <f t="shared" si="26"/>
        <v>0</v>
      </c>
      <c r="CF37" s="10">
        <f t="shared" si="26"/>
        <v>0</v>
      </c>
      <c r="CG37" s="10">
        <f t="shared" si="26"/>
        <v>0</v>
      </c>
      <c r="CH37" s="10">
        <f t="shared" si="26"/>
        <v>0</v>
      </c>
      <c r="CI37" s="10">
        <f t="shared" si="26"/>
        <v>0</v>
      </c>
      <c r="CJ37" s="10">
        <f t="shared" si="26"/>
        <v>0</v>
      </c>
      <c r="CK37" s="10">
        <f t="shared" si="26"/>
        <v>0</v>
      </c>
      <c r="CL37" s="10">
        <f t="shared" ref="CL37:CW37" si="27">CL34+CL35+CL36</f>
        <v>0</v>
      </c>
      <c r="CM37" s="10">
        <f t="shared" si="27"/>
        <v>0</v>
      </c>
      <c r="CN37" s="10">
        <f t="shared" si="27"/>
        <v>0</v>
      </c>
      <c r="CO37" s="10">
        <f t="shared" si="27"/>
        <v>0</v>
      </c>
      <c r="CP37" s="10">
        <f t="shared" si="27"/>
        <v>0</v>
      </c>
      <c r="CQ37" s="10">
        <f t="shared" si="27"/>
        <v>0</v>
      </c>
      <c r="CR37" s="10">
        <f t="shared" si="27"/>
        <v>0</v>
      </c>
      <c r="CS37" s="10">
        <f t="shared" si="27"/>
        <v>0</v>
      </c>
      <c r="CT37" s="10">
        <f t="shared" si="27"/>
        <v>0</v>
      </c>
      <c r="CU37" s="10">
        <f t="shared" si="27"/>
        <v>0</v>
      </c>
      <c r="CV37" s="10">
        <f t="shared" si="27"/>
        <v>0</v>
      </c>
      <c r="CW37" s="95">
        <f t="shared" si="27"/>
        <v>0</v>
      </c>
      <c r="CX37" s="94"/>
    </row>
    <row r="39" spans="1:102" s="28" customFormat="1" ht="15" x14ac:dyDescent="0.25">
      <c r="A39" s="27"/>
      <c r="B39" s="29"/>
    </row>
    <row r="40" spans="1:102" s="28" customFormat="1" ht="31.5" customHeight="1" x14ac:dyDescent="0.25">
      <c r="B40" s="29"/>
    </row>
    <row r="41" spans="1:102" s="28" customFormat="1" ht="15.75" customHeight="1" x14ac:dyDescent="0.25">
      <c r="B41" s="29"/>
    </row>
    <row r="42" spans="1:102" s="28" customFormat="1" ht="25.5" customHeight="1" x14ac:dyDescent="0.25">
      <c r="B42" s="29"/>
    </row>
    <row r="43" spans="1:102" s="28" customFormat="1" ht="15" x14ac:dyDescent="0.25">
      <c r="B43" s="29"/>
    </row>
    <row r="44" spans="1:102" s="28" customFormat="1" ht="15" x14ac:dyDescent="0.25">
      <c r="B44" s="29"/>
    </row>
    <row r="45" spans="1:102" s="28" customFormat="1" ht="15" x14ac:dyDescent="0.25">
      <c r="B45" s="29"/>
    </row>
    <row r="46" spans="1:102" s="28" customFormat="1" ht="15" x14ac:dyDescent="0.25">
      <c r="B46" s="29"/>
    </row>
    <row r="47" spans="1:102" s="28" customFormat="1" ht="15" x14ac:dyDescent="0.25">
      <c r="B47" s="29"/>
    </row>
    <row r="48" spans="1:102" s="28" customFormat="1" ht="15" x14ac:dyDescent="0.25">
      <c r="B48" s="29"/>
    </row>
  </sheetData>
  <sheetProtection algorithmName="SHA-512" hashValue="12kDK/H7nYCqHhDxW3VDVcbHIfTOa9cdMYYQPIoYDY+879XjRYN6pQCjHPIt9ER1ozWdTfqvfgDxPyhKqi9pBA==" saltValue="DbhJuwehHi4PNYM0EKlKmA==" spinCount="100000" sheet="1" objects="1" scenarios="1"/>
  <mergeCells count="6">
    <mergeCell ref="B30:D30"/>
    <mergeCell ref="B32:D32"/>
    <mergeCell ref="B37:D37"/>
    <mergeCell ref="B34:D34"/>
    <mergeCell ref="B35:D35"/>
    <mergeCell ref="B36:D36"/>
  </mergeCells>
  <conditionalFormatting sqref="E30:N30">
    <cfRule type="cellIs" dxfId="1" priority="1" operator="greaterThan">
      <formula>0</formula>
    </cfRule>
    <cfRule type="cellIs" dxfId="0" priority="2" operator="equal">
      <formula>0</formula>
    </cfRule>
  </conditionalFormatting>
  <printOptions horizontalCentered="1" verticalCentered="1"/>
  <pageMargins left="0" right="0" top="0.19685039370078741" bottom="0.19685039370078741" header="0" footer="0"/>
  <pageSetup paperSize="5" scale="8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/>
  <dimension ref="C3:F52"/>
  <sheetViews>
    <sheetView workbookViewId="0"/>
  </sheetViews>
  <sheetFormatPr baseColWidth="10" defaultColWidth="9.140625" defaultRowHeight="15" x14ac:dyDescent="0.25"/>
  <cols>
    <col min="3" max="3" width="20.5703125" style="25" bestFit="1" customWidth="1"/>
    <col min="4" max="4" width="9.140625" style="81"/>
    <col min="5" max="5" width="16.28515625" customWidth="1"/>
  </cols>
  <sheetData>
    <row r="3" spans="3:6" s="25" customFormat="1" x14ac:dyDescent="0.25">
      <c r="C3" s="82" t="s">
        <v>30</v>
      </c>
      <c r="D3" s="82"/>
      <c r="E3" s="82" t="s">
        <v>28</v>
      </c>
      <c r="F3" s="82" t="s">
        <v>29</v>
      </c>
    </row>
    <row r="5" spans="3:6" x14ac:dyDescent="0.25">
      <c r="C5" s="25" t="s">
        <v>40</v>
      </c>
      <c r="D5" s="81">
        <v>1</v>
      </c>
      <c r="E5" s="83" t="s">
        <v>0</v>
      </c>
      <c r="F5">
        <v>1</v>
      </c>
    </row>
    <row r="6" spans="3:6" x14ac:dyDescent="0.25">
      <c r="C6" s="30" t="s">
        <v>6</v>
      </c>
      <c r="D6" s="81">
        <v>2</v>
      </c>
      <c r="E6" s="84" t="s">
        <v>24</v>
      </c>
      <c r="F6">
        <v>0</v>
      </c>
    </row>
    <row r="7" spans="3:6" x14ac:dyDescent="0.25">
      <c r="D7" s="81">
        <v>3</v>
      </c>
    </row>
    <row r="8" spans="3:6" x14ac:dyDescent="0.25">
      <c r="D8" s="81">
        <v>4</v>
      </c>
      <c r="E8" s="1"/>
    </row>
    <row r="9" spans="3:6" x14ac:dyDescent="0.25">
      <c r="D9" s="81">
        <v>5</v>
      </c>
      <c r="E9" s="1"/>
    </row>
    <row r="10" spans="3:6" x14ac:dyDescent="0.25">
      <c r="D10" s="81">
        <v>6</v>
      </c>
      <c r="E10" s="1"/>
    </row>
    <row r="11" spans="3:6" x14ac:dyDescent="0.25">
      <c r="D11" s="81">
        <v>7</v>
      </c>
      <c r="E11" s="1"/>
    </row>
    <row r="12" spans="3:6" x14ac:dyDescent="0.25">
      <c r="D12" s="81">
        <v>8</v>
      </c>
      <c r="E12" s="1"/>
    </row>
    <row r="13" spans="3:6" x14ac:dyDescent="0.25">
      <c r="E13" s="1"/>
    </row>
    <row r="14" spans="3:6" x14ac:dyDescent="0.25">
      <c r="C14" s="26" t="s">
        <v>31</v>
      </c>
    </row>
    <row r="15" spans="3:6" x14ac:dyDescent="0.25">
      <c r="C15" s="30" t="s">
        <v>5</v>
      </c>
      <c r="D15" s="81">
        <v>1</v>
      </c>
      <c r="E15" s="1" t="s">
        <v>25</v>
      </c>
      <c r="F15">
        <v>1.5</v>
      </c>
    </row>
    <row r="16" spans="3:6" x14ac:dyDescent="0.25">
      <c r="D16" s="81">
        <v>2</v>
      </c>
      <c r="E16" s="1" t="s">
        <v>26</v>
      </c>
      <c r="F16">
        <v>0</v>
      </c>
    </row>
    <row r="17" spans="3:6" x14ac:dyDescent="0.25">
      <c r="D17" s="81">
        <v>3</v>
      </c>
      <c r="E17" s="1" t="s">
        <v>27</v>
      </c>
      <c r="F17">
        <v>-1.5</v>
      </c>
    </row>
    <row r="18" spans="3:6" x14ac:dyDescent="0.25">
      <c r="D18" s="81">
        <v>4</v>
      </c>
      <c r="E18" s="1"/>
    </row>
    <row r="19" spans="3:6" x14ac:dyDescent="0.25">
      <c r="D19" s="81">
        <v>5</v>
      </c>
      <c r="E19" s="1"/>
    </row>
    <row r="20" spans="3:6" x14ac:dyDescent="0.25">
      <c r="D20" s="81">
        <v>6</v>
      </c>
      <c r="E20" s="1"/>
    </row>
    <row r="21" spans="3:6" x14ac:dyDescent="0.25">
      <c r="D21" s="81">
        <v>7</v>
      </c>
      <c r="E21" s="1"/>
    </row>
    <row r="22" spans="3:6" x14ac:dyDescent="0.25">
      <c r="D22" s="81">
        <v>8</v>
      </c>
      <c r="E22" s="1"/>
    </row>
    <row r="23" spans="3:6" x14ac:dyDescent="0.25">
      <c r="E23" s="1"/>
    </row>
    <row r="24" spans="3:6" x14ac:dyDescent="0.25">
      <c r="C24" s="26" t="s">
        <v>32</v>
      </c>
    </row>
    <row r="25" spans="3:6" x14ac:dyDescent="0.25">
      <c r="C25" s="30" t="s">
        <v>4</v>
      </c>
      <c r="D25" s="81">
        <v>1</v>
      </c>
      <c r="E25" s="1" t="s">
        <v>25</v>
      </c>
      <c r="F25">
        <v>-1.5</v>
      </c>
    </row>
    <row r="26" spans="3:6" x14ac:dyDescent="0.25">
      <c r="D26" s="81">
        <v>2</v>
      </c>
      <c r="E26" s="1" t="s">
        <v>26</v>
      </c>
      <c r="F26">
        <v>0</v>
      </c>
    </row>
    <row r="27" spans="3:6" x14ac:dyDescent="0.25">
      <c r="D27" s="81">
        <v>3</v>
      </c>
      <c r="E27" s="1" t="s">
        <v>27</v>
      </c>
      <c r="F27">
        <v>1.5</v>
      </c>
    </row>
    <row r="28" spans="3:6" x14ac:dyDescent="0.25">
      <c r="D28" s="81">
        <v>4</v>
      </c>
      <c r="E28" s="1"/>
    </row>
    <row r="29" spans="3:6" x14ac:dyDescent="0.25">
      <c r="D29" s="81">
        <v>5</v>
      </c>
      <c r="E29" s="1"/>
    </row>
    <row r="30" spans="3:6" x14ac:dyDescent="0.25">
      <c r="D30" s="81">
        <v>6</v>
      </c>
      <c r="E30" s="1"/>
    </row>
    <row r="31" spans="3:6" x14ac:dyDescent="0.25">
      <c r="D31" s="81">
        <v>7</v>
      </c>
      <c r="E31" s="1"/>
    </row>
    <row r="32" spans="3:6" x14ac:dyDescent="0.25">
      <c r="D32" s="81">
        <v>8</v>
      </c>
      <c r="E32" s="1"/>
    </row>
    <row r="33" spans="3:6" x14ac:dyDescent="0.25">
      <c r="E33" s="1"/>
    </row>
    <row r="35" spans="3:6" x14ac:dyDescent="0.25">
      <c r="C35" s="26" t="s">
        <v>33</v>
      </c>
      <c r="D35" s="81">
        <v>1</v>
      </c>
      <c r="E35" s="1" t="s">
        <v>34</v>
      </c>
      <c r="F35">
        <v>1.5</v>
      </c>
    </row>
    <row r="36" spans="3:6" x14ac:dyDescent="0.25">
      <c r="C36" s="30" t="s">
        <v>3</v>
      </c>
      <c r="D36" s="81">
        <v>2</v>
      </c>
      <c r="E36" s="1" t="s">
        <v>37</v>
      </c>
      <c r="F36">
        <v>0</v>
      </c>
    </row>
    <row r="37" spans="3:6" x14ac:dyDescent="0.25">
      <c r="D37" s="81">
        <v>3</v>
      </c>
      <c r="E37" s="1" t="s">
        <v>35</v>
      </c>
      <c r="F37">
        <v>-1.5</v>
      </c>
    </row>
    <row r="38" spans="3:6" x14ac:dyDescent="0.25">
      <c r="D38" s="81">
        <v>4</v>
      </c>
      <c r="E38" s="1"/>
    </row>
    <row r="39" spans="3:6" x14ac:dyDescent="0.25">
      <c r="D39" s="81">
        <v>5</v>
      </c>
      <c r="E39" s="1"/>
    </row>
    <row r="40" spans="3:6" x14ac:dyDescent="0.25">
      <c r="D40" s="81">
        <v>6</v>
      </c>
      <c r="E40" s="1"/>
    </row>
    <row r="41" spans="3:6" x14ac:dyDescent="0.25">
      <c r="D41" s="81">
        <v>7</v>
      </c>
      <c r="E41" s="1"/>
    </row>
    <row r="42" spans="3:6" x14ac:dyDescent="0.25">
      <c r="D42" s="81">
        <v>8</v>
      </c>
      <c r="E42" s="1"/>
    </row>
    <row r="43" spans="3:6" x14ac:dyDescent="0.25">
      <c r="E43" s="1"/>
    </row>
    <row r="45" spans="3:6" x14ac:dyDescent="0.25">
      <c r="C45" s="26" t="s">
        <v>36</v>
      </c>
      <c r="D45" s="81">
        <v>1</v>
      </c>
      <c r="E45" s="1" t="s">
        <v>27</v>
      </c>
      <c r="F45">
        <v>1.5</v>
      </c>
    </row>
    <row r="46" spans="3:6" x14ac:dyDescent="0.25">
      <c r="C46" s="30" t="s">
        <v>2</v>
      </c>
      <c r="D46" s="81">
        <v>2</v>
      </c>
      <c r="E46" s="1" t="s">
        <v>26</v>
      </c>
      <c r="F46">
        <v>1</v>
      </c>
    </row>
    <row r="47" spans="3:6" x14ac:dyDescent="0.25">
      <c r="D47" s="81">
        <v>3</v>
      </c>
      <c r="E47" s="1" t="s">
        <v>25</v>
      </c>
      <c r="F47">
        <v>0.5</v>
      </c>
    </row>
    <row r="48" spans="3:6" x14ac:dyDescent="0.25">
      <c r="D48" s="81">
        <v>4</v>
      </c>
    </row>
    <row r="49" spans="4:4" x14ac:dyDescent="0.25">
      <c r="D49" s="81">
        <v>5</v>
      </c>
    </row>
    <row r="50" spans="4:4" x14ac:dyDescent="0.25">
      <c r="D50" s="81">
        <v>6</v>
      </c>
    </row>
    <row r="51" spans="4:4" x14ac:dyDescent="0.25">
      <c r="D51" s="81">
        <v>7</v>
      </c>
    </row>
    <row r="52" spans="4:4" x14ac:dyDescent="0.25">
      <c r="D52" s="81">
        <v>8</v>
      </c>
    </row>
  </sheetData>
  <sheetProtection algorithmName="SHA-512" hashValue="ET8F0zQ0zXDi6CSSvvMRfMp/+ouQCzXDAQlqFMx+bSOPbmpHwh1rG4r5iy6JR355jhXPwc/Qzge8AgomuBCD7Q==" saltValue="2nY8ZInpLxvgnjOQ9efmvA==" spinCount="100000" sheet="1" objects="1" scenarios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/>
  <dimension ref="A1:BE7"/>
  <sheetViews>
    <sheetView workbookViewId="0"/>
  </sheetViews>
  <sheetFormatPr baseColWidth="10" defaultColWidth="9.140625" defaultRowHeight="15" x14ac:dyDescent="0.25"/>
  <cols>
    <col min="1" max="1" width="63.85546875" bestFit="1" customWidth="1"/>
    <col min="2" max="11" width="11.7109375" customWidth="1"/>
    <col min="12" max="57" width="11.7109375" hidden="1" customWidth="1"/>
  </cols>
  <sheetData>
    <row r="1" spans="1:57" s="81" customFormat="1" x14ac:dyDescent="0.25">
      <c r="A1" s="81" t="s">
        <v>23</v>
      </c>
      <c r="B1" s="81" t="str">
        <f ca="1">'Puntuación Proyectos'!E3</f>
        <v>Proyecto 1</v>
      </c>
      <c r="C1" s="81" t="str">
        <f ca="1">'Puntuación Proyectos'!F3</f>
        <v>Proyecto 2</v>
      </c>
      <c r="D1" s="81" t="str">
        <f ca="1">'Puntuación Proyectos'!G3</f>
        <v>Proyecto 3</v>
      </c>
      <c r="E1" s="81" t="str">
        <f ca="1">'Puntuación Proyectos'!H3</f>
        <v>Proyecto 4</v>
      </c>
      <c r="F1" s="81" t="str">
        <f ca="1">'Puntuación Proyectos'!I3</f>
        <v>Proyecto 5</v>
      </c>
      <c r="G1" s="81" t="str">
        <f ca="1">'Puntuación Proyectos'!J3</f>
        <v>Proyecto 6</v>
      </c>
      <c r="H1" s="81" t="str">
        <f ca="1">'Puntuación Proyectos'!K3</f>
        <v>Proyecto 7</v>
      </c>
      <c r="I1" s="81" t="str">
        <f ca="1">'Puntuación Proyectos'!L3</f>
        <v>Proyecto 8</v>
      </c>
      <c r="J1" s="81" t="str">
        <f ca="1">'Puntuación Proyectos'!M3</f>
        <v>Proyecto 9</v>
      </c>
      <c r="K1" s="81" t="str">
        <f ca="1">'Puntuación Proyectos'!N3</f>
        <v>Proyecto 10</v>
      </c>
      <c r="L1" s="96">
        <f ca="1">'Puntuación Proyectos'!O3</f>
        <v>0</v>
      </c>
      <c r="M1" s="96">
        <f ca="1">'Puntuación Proyectos'!P3</f>
        <v>0</v>
      </c>
      <c r="N1" s="96">
        <f ca="1">'Puntuación Proyectos'!Q3</f>
        <v>0</v>
      </c>
      <c r="O1" s="96">
        <f ca="1">'Puntuación Proyectos'!R3</f>
        <v>0</v>
      </c>
      <c r="P1" s="96">
        <f ca="1">'Puntuación Proyectos'!S3</f>
        <v>0</v>
      </c>
      <c r="Q1" s="96">
        <f ca="1">'Puntuación Proyectos'!T3</f>
        <v>0</v>
      </c>
      <c r="R1" s="96">
        <f ca="1">'Puntuación Proyectos'!U3</f>
        <v>0</v>
      </c>
      <c r="S1" s="96">
        <f ca="1">'Puntuación Proyectos'!V3</f>
        <v>0</v>
      </c>
      <c r="T1" s="96">
        <f ca="1">'Puntuación Proyectos'!W3</f>
        <v>0</v>
      </c>
      <c r="U1" s="96">
        <f ca="1">'Puntuación Proyectos'!X3</f>
        <v>0</v>
      </c>
      <c r="V1" s="96">
        <f ca="1">'Puntuación Proyectos'!Y3</f>
        <v>0</v>
      </c>
      <c r="W1" s="96">
        <f ca="1">'Puntuación Proyectos'!Z3</f>
        <v>0</v>
      </c>
      <c r="X1" s="96">
        <f ca="1">'Puntuación Proyectos'!AA3</f>
        <v>0</v>
      </c>
      <c r="Y1" s="96">
        <f ca="1">'Puntuación Proyectos'!AB3</f>
        <v>0</v>
      </c>
      <c r="Z1" s="96">
        <f ca="1">'Puntuación Proyectos'!AC3</f>
        <v>0</v>
      </c>
      <c r="AA1" s="96">
        <f ca="1">'Puntuación Proyectos'!AD3</f>
        <v>0</v>
      </c>
      <c r="AB1" s="96">
        <f ca="1">'Puntuación Proyectos'!AE3</f>
        <v>0</v>
      </c>
      <c r="AC1" s="96">
        <f ca="1">'Puntuación Proyectos'!AF3</f>
        <v>0</v>
      </c>
      <c r="AD1" s="96">
        <f ca="1">'Puntuación Proyectos'!AG3</f>
        <v>0</v>
      </c>
      <c r="AE1" s="96">
        <f ca="1">'Puntuación Proyectos'!AH3</f>
        <v>0</v>
      </c>
      <c r="AF1" s="96">
        <f ca="1">'Puntuación Proyectos'!AI3</f>
        <v>0</v>
      </c>
      <c r="AG1" s="96">
        <f ca="1">'Puntuación Proyectos'!AJ3</f>
        <v>0</v>
      </c>
      <c r="AH1" s="96">
        <f ca="1">'Puntuación Proyectos'!AK3</f>
        <v>0</v>
      </c>
      <c r="AI1" s="96">
        <f ca="1">'Puntuación Proyectos'!AL3</f>
        <v>0</v>
      </c>
      <c r="AJ1" s="96">
        <f ca="1">'Puntuación Proyectos'!AM3</f>
        <v>0</v>
      </c>
      <c r="AK1" s="96">
        <f ca="1">'Puntuación Proyectos'!AN3</f>
        <v>0</v>
      </c>
      <c r="AL1" s="96">
        <f ca="1">'Puntuación Proyectos'!AO3</f>
        <v>0</v>
      </c>
      <c r="AM1" s="96">
        <f ca="1">'Puntuación Proyectos'!AP3</f>
        <v>0</v>
      </c>
      <c r="AN1" s="96">
        <f ca="1">'Puntuación Proyectos'!AQ3</f>
        <v>0</v>
      </c>
      <c r="AO1" s="96">
        <f ca="1">'Puntuación Proyectos'!AR3</f>
        <v>0</v>
      </c>
      <c r="AP1" s="96">
        <f ca="1">'Puntuación Proyectos'!AS3</f>
        <v>0</v>
      </c>
      <c r="AQ1" s="96">
        <f ca="1">'Puntuación Proyectos'!AT3</f>
        <v>0</v>
      </c>
      <c r="AR1" s="96">
        <f ca="1">'Puntuación Proyectos'!AU3</f>
        <v>0</v>
      </c>
      <c r="AS1" s="96">
        <f ca="1">'Puntuación Proyectos'!AV3</f>
        <v>0</v>
      </c>
      <c r="AT1" s="96">
        <f ca="1">'Puntuación Proyectos'!AW3</f>
        <v>0</v>
      </c>
      <c r="AU1" s="96">
        <f ca="1">'Puntuación Proyectos'!AX3</f>
        <v>0</v>
      </c>
      <c r="AV1" s="96">
        <f ca="1">'Puntuación Proyectos'!AY3</f>
        <v>0</v>
      </c>
      <c r="AW1" s="96">
        <f ca="1">'Puntuación Proyectos'!AZ3</f>
        <v>0</v>
      </c>
      <c r="AX1" s="96">
        <f ca="1">'Puntuación Proyectos'!BA3</f>
        <v>0</v>
      </c>
      <c r="AY1" s="96">
        <f ca="1">'Puntuación Proyectos'!BB3</f>
        <v>0</v>
      </c>
      <c r="AZ1" s="96">
        <f ca="1">'Puntuación Proyectos'!BC3</f>
        <v>0</v>
      </c>
      <c r="BA1" s="96">
        <f ca="1">'Puntuación Proyectos'!BD3</f>
        <v>0</v>
      </c>
      <c r="BB1" s="96">
        <f ca="1">'Puntuación Proyectos'!BE3</f>
        <v>0</v>
      </c>
      <c r="BC1" s="96">
        <f ca="1">'Puntuación Proyectos'!BF3</f>
        <v>0</v>
      </c>
      <c r="BD1" s="96">
        <f ca="1">'Puntuación Proyectos'!BG3</f>
        <v>0</v>
      </c>
      <c r="BE1" s="96">
        <f ca="1">'Puntuación Proyectos'!BH3</f>
        <v>0</v>
      </c>
    </row>
    <row r="2" spans="1:57" x14ac:dyDescent="0.25">
      <c r="A2" s="1" t="s">
        <v>7</v>
      </c>
      <c r="B2" s="153">
        <f ca="1">'Puntuación Proyectos'!E4</f>
        <v>0</v>
      </c>
      <c r="C2" s="153">
        <f ca="1">'Puntuación Proyectos'!F4</f>
        <v>0</v>
      </c>
      <c r="D2" s="153">
        <f ca="1">'Puntuación Proyectos'!G4</f>
        <v>0</v>
      </c>
      <c r="E2" s="153">
        <f ca="1">'Puntuación Proyectos'!H4</f>
        <v>0</v>
      </c>
      <c r="F2" s="153">
        <f ca="1">'Puntuación Proyectos'!I4</f>
        <v>0</v>
      </c>
      <c r="G2" s="153">
        <f ca="1">'Puntuación Proyectos'!J4</f>
        <v>0</v>
      </c>
      <c r="H2" s="153">
        <f ca="1">'Puntuación Proyectos'!K4</f>
        <v>0</v>
      </c>
      <c r="I2" s="153">
        <f ca="1">'Puntuación Proyectos'!L4</f>
        <v>0</v>
      </c>
      <c r="J2" s="153">
        <f ca="1">'Puntuación Proyectos'!M4</f>
        <v>0</v>
      </c>
      <c r="K2" s="153">
        <f ca="1">'Puntuación Proyectos'!N4</f>
        <v>0</v>
      </c>
      <c r="L2" s="86">
        <f ca="1">'Puntuación Proyectos'!O4</f>
        <v>0</v>
      </c>
      <c r="M2" s="86">
        <f ca="1">'Puntuación Proyectos'!P4</f>
        <v>0</v>
      </c>
      <c r="N2" s="86">
        <f ca="1">'Puntuación Proyectos'!Q4</f>
        <v>0</v>
      </c>
      <c r="O2" s="86">
        <f ca="1">'Puntuación Proyectos'!R4</f>
        <v>0</v>
      </c>
      <c r="P2" s="86">
        <f ca="1">'Puntuación Proyectos'!S4</f>
        <v>0</v>
      </c>
      <c r="Q2" s="86">
        <f ca="1">'Puntuación Proyectos'!T4</f>
        <v>0</v>
      </c>
      <c r="R2" s="86">
        <f ca="1">'Puntuación Proyectos'!U4</f>
        <v>0</v>
      </c>
      <c r="S2" s="86">
        <f ca="1">'Puntuación Proyectos'!V4</f>
        <v>0</v>
      </c>
      <c r="T2" s="86">
        <f ca="1">'Puntuación Proyectos'!W4</f>
        <v>0</v>
      </c>
      <c r="U2" s="86">
        <f ca="1">'Puntuación Proyectos'!X4</f>
        <v>0</v>
      </c>
      <c r="V2" s="86">
        <f ca="1">'Puntuación Proyectos'!Y4</f>
        <v>0</v>
      </c>
      <c r="W2" s="86">
        <f ca="1">'Puntuación Proyectos'!Z4</f>
        <v>0</v>
      </c>
      <c r="X2" s="86">
        <f ca="1">'Puntuación Proyectos'!AA4</f>
        <v>0</v>
      </c>
      <c r="Y2" s="86">
        <f ca="1">'Puntuación Proyectos'!AB4</f>
        <v>0</v>
      </c>
      <c r="Z2" s="86">
        <f ca="1">'Puntuación Proyectos'!AC4</f>
        <v>0</v>
      </c>
      <c r="AA2" s="86">
        <f ca="1">'Puntuación Proyectos'!AD4</f>
        <v>0</v>
      </c>
      <c r="AB2" s="86">
        <f ca="1">'Puntuación Proyectos'!AE4</f>
        <v>0</v>
      </c>
      <c r="AC2" s="86">
        <f ca="1">'Puntuación Proyectos'!AF4</f>
        <v>0</v>
      </c>
      <c r="AD2" s="86">
        <f ca="1">'Puntuación Proyectos'!AG4</f>
        <v>0</v>
      </c>
      <c r="AE2" s="86">
        <f ca="1">'Puntuación Proyectos'!AH4</f>
        <v>0</v>
      </c>
      <c r="AF2" s="86">
        <f ca="1">'Puntuación Proyectos'!AI4</f>
        <v>0</v>
      </c>
      <c r="AG2" s="86">
        <f ca="1">'Puntuación Proyectos'!AJ4</f>
        <v>0</v>
      </c>
      <c r="AH2" s="86">
        <f ca="1">'Puntuación Proyectos'!AK4</f>
        <v>0</v>
      </c>
      <c r="AI2" s="86">
        <f ca="1">'Puntuación Proyectos'!AL4</f>
        <v>0</v>
      </c>
      <c r="AJ2" s="86">
        <f ca="1">'Puntuación Proyectos'!AM4</f>
        <v>0</v>
      </c>
      <c r="AK2" s="86">
        <f ca="1">'Puntuación Proyectos'!AN4</f>
        <v>0</v>
      </c>
      <c r="AL2" s="86">
        <f ca="1">'Puntuación Proyectos'!AO4</f>
        <v>0</v>
      </c>
      <c r="AM2" s="86">
        <f ca="1">'Puntuación Proyectos'!AP4</f>
        <v>0</v>
      </c>
      <c r="AN2" s="86">
        <f ca="1">'Puntuación Proyectos'!AQ4</f>
        <v>0</v>
      </c>
      <c r="AO2" s="86">
        <f ca="1">'Puntuación Proyectos'!AR4</f>
        <v>0</v>
      </c>
      <c r="AP2" s="86">
        <f ca="1">'Puntuación Proyectos'!AS4</f>
        <v>0</v>
      </c>
      <c r="AQ2" s="86">
        <f ca="1">'Puntuación Proyectos'!AT4</f>
        <v>0</v>
      </c>
      <c r="AR2" s="86">
        <f ca="1">'Puntuación Proyectos'!AU4</f>
        <v>0</v>
      </c>
      <c r="AS2" s="86">
        <f ca="1">'Puntuación Proyectos'!AV4</f>
        <v>0</v>
      </c>
      <c r="AT2" s="86">
        <f ca="1">'Puntuación Proyectos'!AW4</f>
        <v>0</v>
      </c>
      <c r="AU2" s="86">
        <f ca="1">'Puntuación Proyectos'!AX4</f>
        <v>0</v>
      </c>
      <c r="AV2" s="86">
        <f ca="1">'Puntuación Proyectos'!AY4</f>
        <v>0</v>
      </c>
      <c r="AW2" s="86">
        <f ca="1">'Puntuación Proyectos'!AZ4</f>
        <v>0</v>
      </c>
      <c r="AX2" s="86">
        <f ca="1">'Puntuación Proyectos'!BA4</f>
        <v>0</v>
      </c>
      <c r="AY2" s="86">
        <f ca="1">'Puntuación Proyectos'!BB4</f>
        <v>0</v>
      </c>
      <c r="AZ2" s="86">
        <f ca="1">'Puntuación Proyectos'!BC4</f>
        <v>0</v>
      </c>
      <c r="BA2" s="86">
        <f ca="1">'Puntuación Proyectos'!BD4</f>
        <v>0</v>
      </c>
      <c r="BB2" s="86">
        <f ca="1">'Puntuación Proyectos'!BE4</f>
        <v>0</v>
      </c>
      <c r="BC2" s="86">
        <f ca="1">'Puntuación Proyectos'!BF4</f>
        <v>0</v>
      </c>
      <c r="BD2" s="86">
        <f ca="1">'Puntuación Proyectos'!BG4</f>
        <v>0</v>
      </c>
      <c r="BE2" s="86">
        <f ca="1">'Puntuación Proyectos'!BH4</f>
        <v>0</v>
      </c>
    </row>
    <row r="3" spans="1:57" x14ac:dyDescent="0.25">
      <c r="A3" s="1" t="str">
        <f>'Puntuación Proyectos'!B52</f>
        <v>Costo</v>
      </c>
      <c r="B3" s="153">
        <f>'Puntuación Proyectos'!E52</f>
        <v>1.5</v>
      </c>
      <c r="C3" s="153">
        <f>'Puntuación Proyectos'!F52</f>
        <v>-1.5</v>
      </c>
      <c r="D3" s="153">
        <f>'Puntuación Proyectos'!G52</f>
        <v>1.5</v>
      </c>
      <c r="E3" s="153">
        <f>'Puntuación Proyectos'!H52</f>
        <v>1.5</v>
      </c>
      <c r="F3" s="153">
        <f>'Puntuación Proyectos'!I52</f>
        <v>0</v>
      </c>
      <c r="G3" s="153">
        <f>'Puntuación Proyectos'!J52</f>
        <v>-1.5</v>
      </c>
      <c r="H3" s="153">
        <f>'Puntuación Proyectos'!K52</f>
        <v>-3</v>
      </c>
      <c r="I3" s="153">
        <f>'Puntuación Proyectos'!L52</f>
        <v>0</v>
      </c>
      <c r="J3" s="153">
        <f>'Puntuación Proyectos'!M52</f>
        <v>1.5</v>
      </c>
      <c r="K3" s="153">
        <f>'Puntuación Proyectos'!N52</f>
        <v>1.5</v>
      </c>
      <c r="L3" s="86">
        <f>'Puntuación Proyectos'!O52</f>
        <v>0</v>
      </c>
      <c r="M3" s="86">
        <f>'Puntuación Proyectos'!P52</f>
        <v>0</v>
      </c>
      <c r="N3" s="86">
        <f>'Puntuación Proyectos'!Q52</f>
        <v>0</v>
      </c>
      <c r="O3" s="86">
        <f>'Puntuación Proyectos'!R52</f>
        <v>0</v>
      </c>
      <c r="P3" s="86">
        <f>'Puntuación Proyectos'!S52</f>
        <v>0</v>
      </c>
      <c r="Q3" s="86">
        <f>'Puntuación Proyectos'!T52</f>
        <v>0</v>
      </c>
      <c r="R3" s="86">
        <f>'Puntuación Proyectos'!U52</f>
        <v>0</v>
      </c>
      <c r="S3" s="86">
        <f>'Puntuación Proyectos'!V52</f>
        <v>0</v>
      </c>
      <c r="T3" s="86">
        <f>'Puntuación Proyectos'!W52</f>
        <v>0</v>
      </c>
      <c r="U3" s="86">
        <f>'Puntuación Proyectos'!X52</f>
        <v>0</v>
      </c>
      <c r="V3" s="86">
        <f>'Puntuación Proyectos'!Y52</f>
        <v>0</v>
      </c>
      <c r="W3" s="86">
        <f>'Puntuación Proyectos'!Z52</f>
        <v>0</v>
      </c>
      <c r="X3" s="86">
        <f>'Puntuación Proyectos'!AA52</f>
        <v>0</v>
      </c>
      <c r="Y3" s="86">
        <f>'Puntuación Proyectos'!AB52</f>
        <v>0</v>
      </c>
      <c r="Z3" s="86">
        <f>'Puntuación Proyectos'!AC52</f>
        <v>0</v>
      </c>
      <c r="AA3" s="86">
        <f>'Puntuación Proyectos'!AD52</f>
        <v>0</v>
      </c>
      <c r="AB3" s="86">
        <f>'Puntuación Proyectos'!AE52</f>
        <v>0</v>
      </c>
      <c r="AC3" s="86">
        <f>'Puntuación Proyectos'!AF52</f>
        <v>0</v>
      </c>
      <c r="AD3" s="86">
        <f>'Puntuación Proyectos'!AG52</f>
        <v>0</v>
      </c>
      <c r="AE3" s="86">
        <f>'Puntuación Proyectos'!AH52</f>
        <v>0</v>
      </c>
      <c r="AF3" s="86">
        <f>'Puntuación Proyectos'!AI52</f>
        <v>0</v>
      </c>
      <c r="AG3" s="86">
        <f>'Puntuación Proyectos'!AJ52</f>
        <v>0</v>
      </c>
      <c r="AH3" s="86">
        <f>'Puntuación Proyectos'!AK52</f>
        <v>0</v>
      </c>
      <c r="AI3" s="86">
        <f>'Puntuación Proyectos'!AL52</f>
        <v>0</v>
      </c>
      <c r="AJ3" s="86">
        <f>'Puntuación Proyectos'!AM52</f>
        <v>0</v>
      </c>
      <c r="AK3" s="86">
        <f>'Puntuación Proyectos'!AN52</f>
        <v>0</v>
      </c>
      <c r="AL3" s="86">
        <f>'Puntuación Proyectos'!AO52</f>
        <v>0</v>
      </c>
      <c r="AM3" s="86">
        <f>'Puntuación Proyectos'!AP52</f>
        <v>0</v>
      </c>
      <c r="AN3" s="86">
        <f>'Puntuación Proyectos'!AQ52</f>
        <v>0</v>
      </c>
      <c r="AO3" s="86">
        <f>'Puntuación Proyectos'!AR52</f>
        <v>0</v>
      </c>
      <c r="AP3" s="86">
        <f>'Puntuación Proyectos'!AS52</f>
        <v>0</v>
      </c>
      <c r="AQ3" s="86">
        <f>'Puntuación Proyectos'!AT52</f>
        <v>0</v>
      </c>
      <c r="AR3" s="86">
        <f>'Puntuación Proyectos'!AU52</f>
        <v>0</v>
      </c>
      <c r="AS3" s="86">
        <f>'Puntuación Proyectos'!AV52</f>
        <v>0</v>
      </c>
      <c r="AT3" s="86">
        <f>'Puntuación Proyectos'!AW52</f>
        <v>0</v>
      </c>
      <c r="AU3" s="86">
        <f>'Puntuación Proyectos'!AX52</f>
        <v>0</v>
      </c>
      <c r="AV3" s="86">
        <f>'Puntuación Proyectos'!AY52</f>
        <v>0</v>
      </c>
      <c r="AW3" s="86">
        <f>'Puntuación Proyectos'!AZ52</f>
        <v>0</v>
      </c>
      <c r="AX3" s="86">
        <f>'Puntuación Proyectos'!BA52</f>
        <v>0</v>
      </c>
      <c r="AY3" s="86">
        <f>'Puntuación Proyectos'!BB52</f>
        <v>0</v>
      </c>
      <c r="AZ3" s="86">
        <f>'Puntuación Proyectos'!BC52</f>
        <v>0</v>
      </c>
      <c r="BA3" s="86">
        <f>'Puntuación Proyectos'!BD52</f>
        <v>0</v>
      </c>
      <c r="BB3" s="86">
        <f>'Puntuación Proyectos'!BE52</f>
        <v>0</v>
      </c>
      <c r="BC3" s="86">
        <f>'Puntuación Proyectos'!BF52</f>
        <v>0</v>
      </c>
      <c r="BD3" s="86">
        <f>'Puntuación Proyectos'!BG52</f>
        <v>0</v>
      </c>
      <c r="BE3" s="86">
        <f>'Puntuación Proyectos'!BH52</f>
        <v>0</v>
      </c>
    </row>
    <row r="4" spans="1:57" x14ac:dyDescent="0.25">
      <c r="A4" s="1" t="str">
        <f>'Puntuación Proyectos'!B54</f>
        <v>Beneficio</v>
      </c>
      <c r="B4" s="153">
        <f>'Puntuación Proyectos'!E54</f>
        <v>13.5</v>
      </c>
      <c r="C4" s="153">
        <f>'Puntuación Proyectos'!F54</f>
        <v>13.5</v>
      </c>
      <c r="D4" s="153">
        <f>'Puntuación Proyectos'!G54</f>
        <v>7.5</v>
      </c>
      <c r="E4" s="153">
        <f>'Puntuación Proyectos'!H54</f>
        <v>7.5</v>
      </c>
      <c r="F4" s="153">
        <f>'Puntuación Proyectos'!I54</f>
        <v>4.5</v>
      </c>
      <c r="G4" s="153">
        <f>'Puntuación Proyectos'!J54</f>
        <v>13.5</v>
      </c>
      <c r="H4" s="153">
        <f>'Puntuación Proyectos'!K54</f>
        <v>9</v>
      </c>
      <c r="I4" s="153">
        <f>'Puntuación Proyectos'!L54</f>
        <v>-6</v>
      </c>
      <c r="J4" s="153">
        <f>'Puntuación Proyectos'!M54</f>
        <v>7.5</v>
      </c>
      <c r="K4" s="153">
        <f>'Puntuación Proyectos'!N54</f>
        <v>4.5</v>
      </c>
      <c r="L4" s="86">
        <f>'Puntuación Proyectos'!O54</f>
        <v>0</v>
      </c>
      <c r="M4" s="86">
        <f>'Puntuación Proyectos'!P54</f>
        <v>0</v>
      </c>
      <c r="N4" s="86">
        <f>'Puntuación Proyectos'!Q54</f>
        <v>0</v>
      </c>
      <c r="O4" s="86">
        <f>'Puntuación Proyectos'!R54</f>
        <v>0</v>
      </c>
      <c r="P4" s="86">
        <f>'Puntuación Proyectos'!S54</f>
        <v>0</v>
      </c>
      <c r="Q4" s="86">
        <f>'Puntuación Proyectos'!T54</f>
        <v>0</v>
      </c>
      <c r="R4" s="86">
        <f>'Puntuación Proyectos'!U54</f>
        <v>0</v>
      </c>
      <c r="S4" s="86">
        <f>'Puntuación Proyectos'!V54</f>
        <v>0</v>
      </c>
      <c r="T4" s="86">
        <f>'Puntuación Proyectos'!W54</f>
        <v>0</v>
      </c>
      <c r="U4" s="86">
        <f>'Puntuación Proyectos'!X54</f>
        <v>0</v>
      </c>
      <c r="V4" s="86">
        <f>'Puntuación Proyectos'!Y54</f>
        <v>0</v>
      </c>
      <c r="W4" s="86">
        <f>'Puntuación Proyectos'!Z54</f>
        <v>0</v>
      </c>
      <c r="X4" s="86">
        <f>'Puntuación Proyectos'!AA54</f>
        <v>0</v>
      </c>
      <c r="Y4" s="86">
        <f>'Puntuación Proyectos'!AB54</f>
        <v>0</v>
      </c>
      <c r="Z4" s="86">
        <f>'Puntuación Proyectos'!AC54</f>
        <v>0</v>
      </c>
      <c r="AA4" s="86">
        <f>'Puntuación Proyectos'!AD54</f>
        <v>0</v>
      </c>
      <c r="AB4" s="86">
        <f>'Puntuación Proyectos'!AE54</f>
        <v>0</v>
      </c>
      <c r="AC4" s="86">
        <f>'Puntuación Proyectos'!AF54</f>
        <v>0</v>
      </c>
      <c r="AD4" s="86">
        <f>'Puntuación Proyectos'!AG54</f>
        <v>0</v>
      </c>
      <c r="AE4" s="86">
        <f>'Puntuación Proyectos'!AH54</f>
        <v>0</v>
      </c>
      <c r="AF4" s="86">
        <f>'Puntuación Proyectos'!AI54</f>
        <v>0</v>
      </c>
      <c r="AG4" s="86">
        <f>'Puntuación Proyectos'!AJ54</f>
        <v>0</v>
      </c>
      <c r="AH4" s="86">
        <f>'Puntuación Proyectos'!AK54</f>
        <v>0</v>
      </c>
      <c r="AI4" s="86">
        <f>'Puntuación Proyectos'!AL54</f>
        <v>0</v>
      </c>
      <c r="AJ4" s="86">
        <f>'Puntuación Proyectos'!AM54</f>
        <v>0</v>
      </c>
      <c r="AK4" s="86">
        <f>'Puntuación Proyectos'!AN54</f>
        <v>0</v>
      </c>
      <c r="AL4" s="86">
        <f>'Puntuación Proyectos'!AO54</f>
        <v>0</v>
      </c>
      <c r="AM4" s="86">
        <f>'Puntuación Proyectos'!AP54</f>
        <v>0</v>
      </c>
      <c r="AN4" s="86">
        <f>'Puntuación Proyectos'!AQ54</f>
        <v>0</v>
      </c>
      <c r="AO4" s="86">
        <f>'Puntuación Proyectos'!AR54</f>
        <v>0</v>
      </c>
      <c r="AP4" s="86">
        <f>'Puntuación Proyectos'!AS54</f>
        <v>0</v>
      </c>
      <c r="AQ4" s="86">
        <f>'Puntuación Proyectos'!AT54</f>
        <v>0</v>
      </c>
      <c r="AR4" s="86">
        <f>'Puntuación Proyectos'!AU54</f>
        <v>0</v>
      </c>
      <c r="AS4" s="86">
        <f>'Puntuación Proyectos'!AV54</f>
        <v>0</v>
      </c>
      <c r="AT4" s="86">
        <f>'Puntuación Proyectos'!AW54</f>
        <v>0</v>
      </c>
      <c r="AU4" s="86">
        <f>'Puntuación Proyectos'!AX54</f>
        <v>0</v>
      </c>
      <c r="AV4" s="86">
        <f>'Puntuación Proyectos'!AY54</f>
        <v>0</v>
      </c>
      <c r="AW4" s="86">
        <f>'Puntuación Proyectos'!AZ54</f>
        <v>0</v>
      </c>
      <c r="AX4" s="86">
        <f>'Puntuación Proyectos'!BA54</f>
        <v>0</v>
      </c>
      <c r="AY4" s="86">
        <f>'Puntuación Proyectos'!BB54</f>
        <v>0</v>
      </c>
      <c r="AZ4" s="86">
        <f>'Puntuación Proyectos'!BC54</f>
        <v>0</v>
      </c>
      <c r="BA4" s="86">
        <f>'Puntuación Proyectos'!BD54</f>
        <v>0</v>
      </c>
      <c r="BB4" s="86">
        <f>'Puntuación Proyectos'!BE54</f>
        <v>0</v>
      </c>
      <c r="BC4" s="86">
        <f>'Puntuación Proyectos'!BF54</f>
        <v>0</v>
      </c>
      <c r="BD4" s="86">
        <f>'Puntuación Proyectos'!BG54</f>
        <v>0</v>
      </c>
      <c r="BE4" s="86">
        <f>'Puntuación Proyectos'!BH54</f>
        <v>0</v>
      </c>
    </row>
    <row r="5" spans="1:57" x14ac:dyDescent="0.25">
      <c r="A5" s="1" t="str">
        <f>'Puntuación Proyectos'!B55</f>
        <v>Facilidad de Ejecución</v>
      </c>
      <c r="B5" s="153">
        <f>'Puntuación Proyectos'!E55</f>
        <v>10.5</v>
      </c>
      <c r="C5" s="153">
        <f>'Puntuación Proyectos'!F55</f>
        <v>3</v>
      </c>
      <c r="D5" s="153">
        <f>'Puntuación Proyectos'!G55</f>
        <v>13.5</v>
      </c>
      <c r="E5" s="153">
        <f>'Puntuación Proyectos'!H55</f>
        <v>16.5</v>
      </c>
      <c r="F5" s="153">
        <f>'Puntuación Proyectos'!I55</f>
        <v>10.5</v>
      </c>
      <c r="G5" s="153">
        <f>'Puntuación Proyectos'!J55</f>
        <v>-4.5</v>
      </c>
      <c r="H5" s="153">
        <f>'Puntuación Proyectos'!K55</f>
        <v>-13.5</v>
      </c>
      <c r="I5" s="153">
        <f>'Puntuación Proyectos'!L55</f>
        <v>18</v>
      </c>
      <c r="J5" s="153">
        <f>'Puntuación Proyectos'!M55</f>
        <v>10.5</v>
      </c>
      <c r="K5" s="153">
        <f>'Puntuación Proyectos'!N55</f>
        <v>-1.5</v>
      </c>
      <c r="L5" s="86">
        <f>'Puntuación Proyectos'!O55</f>
        <v>0</v>
      </c>
      <c r="M5" s="86">
        <f>'Puntuación Proyectos'!P55</f>
        <v>0</v>
      </c>
      <c r="N5" s="86">
        <f>'Puntuación Proyectos'!Q55</f>
        <v>0</v>
      </c>
      <c r="O5" s="86">
        <f>'Puntuación Proyectos'!R55</f>
        <v>0</v>
      </c>
      <c r="P5" s="86">
        <f>'Puntuación Proyectos'!S55</f>
        <v>0</v>
      </c>
      <c r="Q5" s="86">
        <f>'Puntuación Proyectos'!T55</f>
        <v>0</v>
      </c>
      <c r="R5" s="86">
        <f>'Puntuación Proyectos'!U55</f>
        <v>0</v>
      </c>
      <c r="S5" s="86">
        <f>'Puntuación Proyectos'!V55</f>
        <v>0</v>
      </c>
      <c r="T5" s="86">
        <f>'Puntuación Proyectos'!W55</f>
        <v>0</v>
      </c>
      <c r="U5" s="86">
        <f>'Puntuación Proyectos'!X55</f>
        <v>0</v>
      </c>
      <c r="V5" s="86">
        <f>'Puntuación Proyectos'!Y55</f>
        <v>0</v>
      </c>
      <c r="W5" s="86">
        <f>'Puntuación Proyectos'!Z55</f>
        <v>0</v>
      </c>
      <c r="X5" s="86">
        <f>'Puntuación Proyectos'!AA55</f>
        <v>0</v>
      </c>
      <c r="Y5" s="86">
        <f>'Puntuación Proyectos'!AB55</f>
        <v>0</v>
      </c>
      <c r="Z5" s="86">
        <f>'Puntuación Proyectos'!AC55</f>
        <v>0</v>
      </c>
      <c r="AA5" s="86">
        <f>'Puntuación Proyectos'!AD55</f>
        <v>0</v>
      </c>
      <c r="AB5" s="86">
        <f>'Puntuación Proyectos'!AE55</f>
        <v>0</v>
      </c>
      <c r="AC5" s="86">
        <f>'Puntuación Proyectos'!AF55</f>
        <v>0</v>
      </c>
      <c r="AD5" s="86">
        <f>'Puntuación Proyectos'!AG55</f>
        <v>0</v>
      </c>
      <c r="AE5" s="86">
        <f>'Puntuación Proyectos'!AH55</f>
        <v>0</v>
      </c>
      <c r="AF5" s="86">
        <f>'Puntuación Proyectos'!AI55</f>
        <v>0</v>
      </c>
      <c r="AG5" s="86">
        <f>'Puntuación Proyectos'!AJ55</f>
        <v>0</v>
      </c>
      <c r="AH5" s="86">
        <f>'Puntuación Proyectos'!AK55</f>
        <v>0</v>
      </c>
      <c r="AI5" s="86">
        <f>'Puntuación Proyectos'!AL55</f>
        <v>0</v>
      </c>
      <c r="AJ5" s="86">
        <f>'Puntuación Proyectos'!AM55</f>
        <v>0</v>
      </c>
      <c r="AK5" s="86">
        <f>'Puntuación Proyectos'!AN55</f>
        <v>0</v>
      </c>
      <c r="AL5" s="86">
        <f>'Puntuación Proyectos'!AO55</f>
        <v>0</v>
      </c>
      <c r="AM5" s="86">
        <f>'Puntuación Proyectos'!AP55</f>
        <v>0</v>
      </c>
      <c r="AN5" s="86">
        <f>'Puntuación Proyectos'!AQ55</f>
        <v>0</v>
      </c>
      <c r="AO5" s="86">
        <f>'Puntuación Proyectos'!AR55</f>
        <v>0</v>
      </c>
      <c r="AP5" s="86">
        <f>'Puntuación Proyectos'!AS55</f>
        <v>0</v>
      </c>
      <c r="AQ5" s="86">
        <f>'Puntuación Proyectos'!AT55</f>
        <v>0</v>
      </c>
      <c r="AR5" s="86">
        <f>'Puntuación Proyectos'!AU55</f>
        <v>0</v>
      </c>
      <c r="AS5" s="86">
        <f>'Puntuación Proyectos'!AV55</f>
        <v>0</v>
      </c>
      <c r="AT5" s="86">
        <f>'Puntuación Proyectos'!AW55</f>
        <v>0</v>
      </c>
      <c r="AU5" s="86">
        <f>'Puntuación Proyectos'!AX55</f>
        <v>0</v>
      </c>
      <c r="AV5" s="86">
        <f>'Puntuación Proyectos'!AY55</f>
        <v>0</v>
      </c>
      <c r="AW5" s="86">
        <f>'Puntuación Proyectos'!AZ55</f>
        <v>0</v>
      </c>
      <c r="AX5" s="86">
        <f>'Puntuación Proyectos'!BA55</f>
        <v>0</v>
      </c>
      <c r="AY5" s="86">
        <f>'Puntuación Proyectos'!BB55</f>
        <v>0</v>
      </c>
      <c r="AZ5" s="86">
        <f>'Puntuación Proyectos'!BC55</f>
        <v>0</v>
      </c>
      <c r="BA5" s="86">
        <f>'Puntuación Proyectos'!BD55</f>
        <v>0</v>
      </c>
      <c r="BB5" s="86">
        <f>'Puntuación Proyectos'!BE55</f>
        <v>0</v>
      </c>
      <c r="BC5" s="86">
        <f>'Puntuación Proyectos'!BF55</f>
        <v>0</v>
      </c>
      <c r="BD5" s="86">
        <f>'Puntuación Proyectos'!BG55</f>
        <v>0</v>
      </c>
      <c r="BE5" s="86">
        <f>'Puntuación Proyectos'!BH55</f>
        <v>0</v>
      </c>
    </row>
    <row r="6" spans="1:57" x14ac:dyDescent="0.25">
      <c r="A6" s="1" t="str">
        <f>'Puntuación Proyectos'!B56</f>
        <v>Nivel de Riesgo</v>
      </c>
      <c r="B6" s="153">
        <f>'Puntuación Proyectos'!E56</f>
        <v>9.5</v>
      </c>
      <c r="C6" s="153">
        <f>'Puntuación Proyectos'!F56</f>
        <v>7</v>
      </c>
      <c r="D6" s="153">
        <f>'Puntuación Proyectos'!G56</f>
        <v>11</v>
      </c>
      <c r="E6" s="153">
        <f>'Puntuación Proyectos'!H56</f>
        <v>7</v>
      </c>
      <c r="F6" s="153">
        <f>'Puntuación Proyectos'!I56</f>
        <v>9.5</v>
      </c>
      <c r="G6" s="153">
        <f>'Puntuación Proyectos'!J56</f>
        <v>11.5</v>
      </c>
      <c r="H6" s="153">
        <f>'Puntuación Proyectos'!K56</f>
        <v>12.5</v>
      </c>
      <c r="I6" s="153">
        <f>'Puntuación Proyectos'!L56</f>
        <v>7</v>
      </c>
      <c r="J6" s="153">
        <f>'Puntuación Proyectos'!M56</f>
        <v>6.5</v>
      </c>
      <c r="K6" s="153">
        <f>'Puntuación Proyectos'!N56</f>
        <v>8</v>
      </c>
      <c r="L6" s="86">
        <f>'Puntuación Proyectos'!O56</f>
        <v>0</v>
      </c>
      <c r="M6" s="86">
        <f>'Puntuación Proyectos'!P56</f>
        <v>0</v>
      </c>
      <c r="N6" s="86">
        <f>'Puntuación Proyectos'!Q56</f>
        <v>0</v>
      </c>
      <c r="O6" s="86">
        <f>'Puntuación Proyectos'!R56</f>
        <v>0</v>
      </c>
      <c r="P6" s="86">
        <f>'Puntuación Proyectos'!S56</f>
        <v>0</v>
      </c>
      <c r="Q6" s="86">
        <f>'Puntuación Proyectos'!T56</f>
        <v>0</v>
      </c>
      <c r="R6" s="86">
        <f>'Puntuación Proyectos'!U56</f>
        <v>0</v>
      </c>
      <c r="S6" s="86">
        <f>'Puntuación Proyectos'!V56</f>
        <v>0</v>
      </c>
      <c r="T6" s="86">
        <f>'Puntuación Proyectos'!W56</f>
        <v>0</v>
      </c>
      <c r="U6" s="86">
        <f>'Puntuación Proyectos'!X56</f>
        <v>0</v>
      </c>
      <c r="V6" s="86">
        <f>'Puntuación Proyectos'!Y56</f>
        <v>0</v>
      </c>
      <c r="W6" s="86">
        <f>'Puntuación Proyectos'!Z56</f>
        <v>0</v>
      </c>
      <c r="X6" s="86">
        <f>'Puntuación Proyectos'!AA56</f>
        <v>0</v>
      </c>
      <c r="Y6" s="86">
        <f>'Puntuación Proyectos'!AB56</f>
        <v>0</v>
      </c>
      <c r="Z6" s="86">
        <f>'Puntuación Proyectos'!AC56</f>
        <v>0</v>
      </c>
      <c r="AA6" s="86">
        <f>'Puntuación Proyectos'!AD56</f>
        <v>0</v>
      </c>
      <c r="AB6" s="86">
        <f>'Puntuación Proyectos'!AE56</f>
        <v>0</v>
      </c>
      <c r="AC6" s="86">
        <f>'Puntuación Proyectos'!AF56</f>
        <v>0</v>
      </c>
      <c r="AD6" s="86">
        <f>'Puntuación Proyectos'!AG56</f>
        <v>0</v>
      </c>
      <c r="AE6" s="86">
        <f>'Puntuación Proyectos'!AH56</f>
        <v>0</v>
      </c>
      <c r="AF6" s="86">
        <f>'Puntuación Proyectos'!AI56</f>
        <v>0</v>
      </c>
      <c r="AG6" s="86">
        <f>'Puntuación Proyectos'!AJ56</f>
        <v>0</v>
      </c>
      <c r="AH6" s="86">
        <f>'Puntuación Proyectos'!AK56</f>
        <v>0</v>
      </c>
      <c r="AI6" s="86">
        <f>'Puntuación Proyectos'!AL56</f>
        <v>0</v>
      </c>
      <c r="AJ6" s="86">
        <f>'Puntuación Proyectos'!AM56</f>
        <v>0</v>
      </c>
      <c r="AK6" s="86">
        <f>'Puntuación Proyectos'!AN56</f>
        <v>0</v>
      </c>
      <c r="AL6" s="86">
        <f>'Puntuación Proyectos'!AO56</f>
        <v>0</v>
      </c>
      <c r="AM6" s="86">
        <f>'Puntuación Proyectos'!AP56</f>
        <v>0</v>
      </c>
      <c r="AN6" s="86">
        <f>'Puntuación Proyectos'!AQ56</f>
        <v>0</v>
      </c>
      <c r="AO6" s="86">
        <f>'Puntuación Proyectos'!AR56</f>
        <v>0</v>
      </c>
      <c r="AP6" s="86">
        <f>'Puntuación Proyectos'!AS56</f>
        <v>0</v>
      </c>
      <c r="AQ6" s="86">
        <f>'Puntuación Proyectos'!AT56</f>
        <v>0</v>
      </c>
      <c r="AR6" s="86">
        <f>'Puntuación Proyectos'!AU56</f>
        <v>0</v>
      </c>
      <c r="AS6" s="86">
        <f>'Puntuación Proyectos'!AV56</f>
        <v>0</v>
      </c>
      <c r="AT6" s="86">
        <f>'Puntuación Proyectos'!AW56</f>
        <v>0</v>
      </c>
      <c r="AU6" s="86">
        <f>'Puntuación Proyectos'!AX56</f>
        <v>0</v>
      </c>
      <c r="AV6" s="86">
        <f>'Puntuación Proyectos'!AY56</f>
        <v>0</v>
      </c>
      <c r="AW6" s="86">
        <f>'Puntuación Proyectos'!AZ56</f>
        <v>0</v>
      </c>
      <c r="AX6" s="86">
        <f>'Puntuación Proyectos'!BA56</f>
        <v>0</v>
      </c>
      <c r="AY6" s="86">
        <f>'Puntuación Proyectos'!BB56</f>
        <v>0</v>
      </c>
      <c r="AZ6" s="86">
        <f>'Puntuación Proyectos'!BC56</f>
        <v>0</v>
      </c>
      <c r="BA6" s="86">
        <f>'Puntuación Proyectos'!BD56</f>
        <v>0</v>
      </c>
      <c r="BB6" s="86">
        <f>'Puntuación Proyectos'!BE56</f>
        <v>0</v>
      </c>
      <c r="BC6" s="86">
        <f>'Puntuación Proyectos'!BF56</f>
        <v>0</v>
      </c>
      <c r="BD6" s="86">
        <f>'Puntuación Proyectos'!BG56</f>
        <v>0</v>
      </c>
      <c r="BE6" s="86">
        <f>'Puntuación Proyectos'!BH56</f>
        <v>0</v>
      </c>
    </row>
    <row r="7" spans="1:57" x14ac:dyDescent="0.25">
      <c r="A7" s="85" t="str">
        <f>'Puntuación Proyectos'!B57</f>
        <v xml:space="preserve"> Total Evaluación de Proyectos = (costo+beneficio+ejecución) - riesgo</v>
      </c>
      <c r="B7" s="153">
        <f>'Puntuación Proyectos'!E57</f>
        <v>16</v>
      </c>
      <c r="C7" s="153">
        <f>'Puntuación Proyectos'!F57</f>
        <v>8</v>
      </c>
      <c r="D7" s="153">
        <f>'Puntuación Proyectos'!G57</f>
        <v>11.5</v>
      </c>
      <c r="E7" s="153">
        <f>'Puntuación Proyectos'!H57</f>
        <v>18.5</v>
      </c>
      <c r="F7" s="153">
        <f>'Puntuación Proyectos'!I57</f>
        <v>5.5</v>
      </c>
      <c r="G7" s="153">
        <f>'Puntuación Proyectos'!J57</f>
        <v>-4</v>
      </c>
      <c r="H7" s="153">
        <f>'Puntuación Proyectos'!K57</f>
        <v>-20</v>
      </c>
      <c r="I7" s="153">
        <f>'Puntuación Proyectos'!L57</f>
        <v>5</v>
      </c>
      <c r="J7" s="153">
        <f>'Puntuación Proyectos'!M57</f>
        <v>13</v>
      </c>
      <c r="K7" s="153">
        <f>'Puntuación Proyectos'!N57</f>
        <v>-3.5</v>
      </c>
      <c r="L7" s="86">
        <f>'Puntuación Proyectos'!O57</f>
        <v>0</v>
      </c>
      <c r="M7" s="86">
        <f>'Puntuación Proyectos'!P57</f>
        <v>0</v>
      </c>
      <c r="N7" s="86">
        <f>'Puntuación Proyectos'!Q57</f>
        <v>0</v>
      </c>
      <c r="O7" s="86">
        <f>'Puntuación Proyectos'!R57</f>
        <v>0</v>
      </c>
      <c r="P7" s="86">
        <f>'Puntuación Proyectos'!S57</f>
        <v>0</v>
      </c>
      <c r="Q7" s="86">
        <f>'Puntuación Proyectos'!T57</f>
        <v>0</v>
      </c>
      <c r="R7" s="86">
        <f>'Puntuación Proyectos'!U57</f>
        <v>0</v>
      </c>
      <c r="S7" s="86">
        <f>'Puntuación Proyectos'!V57</f>
        <v>0</v>
      </c>
      <c r="T7" s="86">
        <f>'Puntuación Proyectos'!W57</f>
        <v>0</v>
      </c>
      <c r="U7" s="86">
        <f>'Puntuación Proyectos'!X57</f>
        <v>0</v>
      </c>
      <c r="V7" s="86">
        <f>'Puntuación Proyectos'!Y57</f>
        <v>0</v>
      </c>
      <c r="W7" s="86">
        <f>'Puntuación Proyectos'!Z57</f>
        <v>0</v>
      </c>
      <c r="X7" s="86">
        <f>'Puntuación Proyectos'!AA57</f>
        <v>0</v>
      </c>
      <c r="Y7" s="86">
        <f>'Puntuación Proyectos'!AB57</f>
        <v>0</v>
      </c>
      <c r="Z7" s="86">
        <f>'Puntuación Proyectos'!AC57</f>
        <v>0</v>
      </c>
      <c r="AA7" s="86">
        <f>'Puntuación Proyectos'!AD57</f>
        <v>0</v>
      </c>
      <c r="AB7" s="86">
        <f>'Puntuación Proyectos'!AE57</f>
        <v>0</v>
      </c>
      <c r="AC7" s="86">
        <f>'Puntuación Proyectos'!AF57</f>
        <v>0</v>
      </c>
      <c r="AD7" s="86">
        <f>'Puntuación Proyectos'!AG57</f>
        <v>0</v>
      </c>
      <c r="AE7" s="86">
        <f>'Puntuación Proyectos'!AH57</f>
        <v>0</v>
      </c>
      <c r="AF7" s="86">
        <f>'Puntuación Proyectos'!AI57</f>
        <v>0</v>
      </c>
      <c r="AG7" s="86">
        <f>'Puntuación Proyectos'!AJ57</f>
        <v>0</v>
      </c>
      <c r="AH7" s="86">
        <f>'Puntuación Proyectos'!AK57</f>
        <v>0</v>
      </c>
      <c r="AI7" s="86">
        <f>'Puntuación Proyectos'!AL57</f>
        <v>0</v>
      </c>
      <c r="AJ7" s="86">
        <f>'Puntuación Proyectos'!AM57</f>
        <v>0</v>
      </c>
      <c r="AK7" s="86">
        <f>'Puntuación Proyectos'!AN57</f>
        <v>0</v>
      </c>
      <c r="AL7" s="86">
        <f>'Puntuación Proyectos'!AO57</f>
        <v>0</v>
      </c>
      <c r="AM7" s="86">
        <f>'Puntuación Proyectos'!AP57</f>
        <v>0</v>
      </c>
      <c r="AN7" s="86">
        <f>'Puntuación Proyectos'!AQ57</f>
        <v>0</v>
      </c>
      <c r="AO7" s="86">
        <f>'Puntuación Proyectos'!AR57</f>
        <v>0</v>
      </c>
      <c r="AP7" s="86">
        <f>'Puntuación Proyectos'!AS57</f>
        <v>0</v>
      </c>
      <c r="AQ7" s="86">
        <f>'Puntuación Proyectos'!AT57</f>
        <v>0</v>
      </c>
      <c r="AR7" s="86">
        <f>'Puntuación Proyectos'!AU57</f>
        <v>0</v>
      </c>
      <c r="AS7" s="86">
        <f>'Puntuación Proyectos'!AV57</f>
        <v>0</v>
      </c>
      <c r="AT7" s="86">
        <f>'Puntuación Proyectos'!AW57</f>
        <v>0</v>
      </c>
      <c r="AU7" s="86">
        <f>'Puntuación Proyectos'!AX57</f>
        <v>0</v>
      </c>
      <c r="AV7" s="86">
        <f>'Puntuación Proyectos'!AY57</f>
        <v>0</v>
      </c>
      <c r="AW7" s="86">
        <f>'Puntuación Proyectos'!AZ57</f>
        <v>0</v>
      </c>
      <c r="AX7" s="86">
        <f>'Puntuación Proyectos'!BA57</f>
        <v>0</v>
      </c>
      <c r="AY7" s="86">
        <f>'Puntuación Proyectos'!BB57</f>
        <v>0</v>
      </c>
      <c r="AZ7" s="86">
        <f>'Puntuación Proyectos'!BC57</f>
        <v>0</v>
      </c>
      <c r="BA7" s="86">
        <f>'Puntuación Proyectos'!BD57</f>
        <v>0</v>
      </c>
      <c r="BB7" s="86">
        <f>'Puntuación Proyectos'!BE57</f>
        <v>0</v>
      </c>
      <c r="BC7" s="86">
        <f>'Puntuación Proyectos'!BF57</f>
        <v>0</v>
      </c>
      <c r="BD7" s="86">
        <f>'Puntuación Proyectos'!BG57</f>
        <v>0</v>
      </c>
      <c r="BE7" s="86">
        <f>'Puntuación Proyectos'!BH57</f>
        <v>0</v>
      </c>
    </row>
  </sheetData>
  <sheetProtection algorithmName="SHA-512" hashValue="v5xDZbD9lv2RTqSjSlz5qWHi5QFYt+qSTbEnvcpAAwZjMD87KCRTKfBSR95i/Z0r06Y3ZZnXxmsuTLcA1QD60g==" saltValue="KWfAi2Ck30m4sjacngtp7A==" spinCount="100000" sheet="1" objects="1" scenario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7B96E563C2C54A9E2CC88F95C50AD6" ma:contentTypeVersion="1" ma:contentTypeDescription="Create a new document." ma:contentTypeScope="" ma:versionID="3549a55af50da092c32b8113a831411c">
  <xsd:schema xmlns:xsd="http://www.w3.org/2001/XMLSchema" xmlns:xs="http://www.w3.org/2001/XMLSchema" xmlns:p="http://schemas.microsoft.com/office/2006/metadata/properties" xmlns:ns1="http://schemas.microsoft.com/sharepoint/v3" xmlns:ns2="433d83c9-195b-48fc-9466-c8cf6991a1db" targetNamespace="http://schemas.microsoft.com/office/2006/metadata/properties" ma:root="true" ma:fieldsID="afc897cd5890af7aac74aa40cfda2dc2" ns1:_="" ns2:_="">
    <xsd:import namespace="http://schemas.microsoft.com/sharepoint/v3"/>
    <xsd:import namespace="433d83c9-195b-48fc-9466-c8cf6991a1db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3d83c9-195b-48fc-9466-c8cf6991a1db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dlc_DocId xmlns="433d83c9-195b-48fc-9466-c8cf6991a1db">UDTSYA3TUK2F-306-89</_dlc_DocId>
    <_dlc_DocIdUrl xmlns="433d83c9-195b-48fc-9466-c8cf6991a1db">
      <Url>https://dcs.share.sa.gov.au/working-together/digitalstrategy/_layouts/15/DocIdRedir.aspx?ID=UDTSYA3TUK2F-306-89</Url>
      <Description>UDTSYA3TUK2F-306-89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60AE24-E016-4140-B185-2C75498E8A85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FB6F19DE-0C71-4389-B7C9-845FE399E5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33d83c9-195b-48fc-9466-c8cf6991a1d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D945CF-6397-4B72-B295-5F6F87189007}">
  <ds:schemaRefs>
    <ds:schemaRef ds:uri="http://www.w3.org/XML/1998/namespace"/>
    <ds:schemaRef ds:uri="433d83c9-195b-48fc-9466-c8cf6991a1db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730BFC32-6A86-4DDF-8CFE-654ADE615B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7</vt:i4>
      </vt:variant>
      <vt:variant>
        <vt:lpstr>Gráficos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15" baseType="lpstr">
      <vt:lpstr>Instrucciones</vt:lpstr>
      <vt:lpstr>Info Proyectos</vt:lpstr>
      <vt:lpstr>Puntuación Proyectos</vt:lpstr>
      <vt:lpstr>Ranking Proyectos</vt:lpstr>
      <vt:lpstr>Scorecard Proyectos</vt:lpstr>
      <vt:lpstr>Lista Selección</vt:lpstr>
      <vt:lpstr>Hoja de Trabajo</vt:lpstr>
      <vt:lpstr>Grafico Ranking</vt:lpstr>
      <vt:lpstr>Gráfico Desgloce</vt:lpstr>
      <vt:lpstr>Gráfico Priorización</vt:lpstr>
      <vt:lpstr>pick_benefits</vt:lpstr>
      <vt:lpstr>pick_cost</vt:lpstr>
      <vt:lpstr>pick_ease</vt:lpstr>
      <vt:lpstr>pick_man</vt:lpstr>
      <vt:lpstr>pick_risk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/>
  <dcterms:created xsi:type="dcterms:W3CDTF">2006-09-16T00:00:00Z</dcterms:created>
  <dcterms:modified xsi:type="dcterms:W3CDTF">2021-08-20T01:12:46Z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0x0101005F7B96E563C2C54A9E2CC88F95C50AD6</vt:lpwstr>
  </property>
  <property fmtid="{D5CDD505-2E9C-101B-9397-08002B2CF9AE}" pid="3" name="_dlc_DocIdItemGuid">
    <vt:lpwstr>e0f51fb7-e246-48f2-9b35-9f81192b6f67</vt:lpwstr>
  </property>
</Properties>
</file>