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tuv\Desktop\Trabajo\Herrameintas, Tools y Similares\Banco de Tools de TD\"/>
    </mc:Choice>
  </mc:AlternateContent>
  <xr:revisionPtr revIDLastSave="0" documentId="13_ncr:1_{F19A49D3-CB52-4732-B539-CD45CA7F8D57}" xr6:coauthVersionLast="47" xr6:coauthVersionMax="47" xr10:uidLastSave="{00000000-0000-0000-0000-000000000000}"/>
  <bookViews>
    <workbookView xWindow="-120" yWindow="-120" windowWidth="20730" windowHeight="11040" tabRatio="834" xr2:uid="{73B4ECDB-71E5-44C0-AA50-BBEB70C46A81}"/>
  </bookViews>
  <sheets>
    <sheet name="Instrucciones" sheetId="3" r:id="rId1"/>
    <sheet name="Egresos del Proyecto" sheetId="10" r:id="rId2"/>
    <sheet name="Ingresos del Proyecto" sheetId="2" r:id="rId3"/>
    <sheet name="VAN y TIR" sheetId="4" r:id="rId4"/>
    <sheet name="Rentabilidad" sheetId="8" r:id="rId5"/>
    <sheet name="ROI Simple" sheetId="7" r:id="rId6"/>
    <sheet name="Payback" sheetId="9" r:id="rId7"/>
  </sheets>
  <externalReferences>
    <externalReference r:id="rId8"/>
    <externalReference r:id="rId9"/>
    <externalReference r:id="rId10"/>
    <externalReference r:id="rId11"/>
  </externalReferences>
  <definedNames>
    <definedName name="_GRA1">#REF!</definedName>
    <definedName name="_GRA2">#REF!</definedName>
    <definedName name="_mes2">#REF!</definedName>
    <definedName name="_mes3">#REF!</definedName>
    <definedName name="_one1">#REF!</definedName>
    <definedName name="_uno1">#REF!</definedName>
    <definedName name="AccountsReceivable_MY">[1]MultiYear!$H$123:$R$123</definedName>
    <definedName name="AcctsReceivable">[1]Balance!$I$59</definedName>
    <definedName name="AFECTA">#REF!</definedName>
    <definedName name="AllocatedEquityCommon">[1]Valuation!$L$94</definedName>
    <definedName name="AllocatedEquityPreferred">[1]Valuation!$L$92</definedName>
    <definedName name="AMENAZARAS">[2]CÁLCULOS!$B$29:$B$30</definedName>
    <definedName name="amortizacion">#REF!</definedName>
    <definedName name="AmortizeTrademarks">[1]Income!$H$84</definedName>
    <definedName name="Annual_int">[1]Compounding!$F$58</definedName>
    <definedName name="Annuity_Int">[1]Compounding!$F$153</definedName>
    <definedName name="Annuity_Payment">[1]Compounding!$F$151</definedName>
    <definedName name="Annuity_Pds">[1]Compounding!$F$155</definedName>
    <definedName name="Annuity_Type">[1]Compounding!$F$157</definedName>
    <definedName name="_xlnm.Print_Area" localSheetId="1">'Egresos del Proyecto'!$C$2:$BT$131</definedName>
    <definedName name="_xlnm.Print_Area" localSheetId="2">'Ingresos del Proyecto'!$C$2:$BK$28</definedName>
    <definedName name="_xlnm.Print_Area" localSheetId="3">'VAN y TIR'!$C$8:$J$24</definedName>
    <definedName name="ARRIBA2a6">#REF!</definedName>
    <definedName name="ARRIBA2E">#REF!</definedName>
    <definedName name="ARRIBA2F">#REF!</definedName>
    <definedName name="ARRIBA3A">#REF!</definedName>
    <definedName name="ARRIBA3B">#REF!</definedName>
    <definedName name="ARRIBAADL">#REF!</definedName>
    <definedName name="ARRIBADOSA">#REF!</definedName>
    <definedName name="ARRIBADUOSAAA">#REF!</definedName>
    <definedName name="ARRIBAEP">#REF!</definedName>
    <definedName name="ARRIBAMEFE">#REF!</definedName>
    <definedName name="ARRIBAPEST">#REF!</definedName>
    <definedName name="ARRIBAUNOBE">#REF!</definedName>
    <definedName name="ARRIBAUNOCE">#REF!</definedName>
    <definedName name="Block10Net">[1]Breakeven!$N$250</definedName>
    <definedName name="Block1Net">[1]Breakeven!$E$250</definedName>
    <definedName name="Block2Net">[1]Breakeven!$F$250</definedName>
    <definedName name="Block3Net">[1]Breakeven!$G$250</definedName>
    <definedName name="Block4Net">[1]Breakeven!$H$250</definedName>
    <definedName name="Block5Net">[1]Breakeven!$I$250</definedName>
    <definedName name="Block6Net">[1]Breakeven!$J$250</definedName>
    <definedName name="Block7Net">[1]Breakeven!$K$250</definedName>
    <definedName name="Block8Net">[1]Breakeven!$L$250</definedName>
    <definedName name="Block9Net">[1]Breakeven!$M$250</definedName>
    <definedName name="BlockSize">[1]Breakeven!$E$202</definedName>
    <definedName name="BookValueShareCommon">[1]Valuation!$L$98</definedName>
    <definedName name="BookValueSharePreferred">[1]Valuation!$L$97</definedName>
    <definedName name="BreakEvenQuantity">#REF!</definedName>
    <definedName name="BUSCARMES" localSheetId="3">#REF!</definedName>
    <definedName name="BUSCARMES">[2]sb!$E$13:$E$24</definedName>
    <definedName name="CAGR_Periods">[1]CAGR!$F$29</definedName>
    <definedName name="CAME">#REF!</definedName>
    <definedName name="carencia">#REF!</definedName>
    <definedName name="carenciaespecial">#REF!</definedName>
    <definedName name="Cash">[1]Balance!$I$55</definedName>
    <definedName name="cin">#REF!</definedName>
    <definedName name="CINCO">#REF!</definedName>
    <definedName name="Cmpd_Int">[1]Compounding!$F$28</definedName>
    <definedName name="CmpdPerYr">[1]Compounding!$F$75</definedName>
    <definedName name="CommonShares">[1]Income!$H$59</definedName>
    <definedName name="CommonShares_1_MY">[1]MultiYear!$H$64</definedName>
    <definedName name="CommonShares_MY">[1]MultiYear!$H$64:$R$64</definedName>
    <definedName name="CompanyName">[1]Income!$H$47</definedName>
    <definedName name="CompanyName_MY">[1]MultiYear!$H$46</definedName>
    <definedName name="ConstantIN">[1]Breakeven!$H$153</definedName>
    <definedName name="ContributedCapital">[1]Balance!$I$128</definedName>
    <definedName name="ContributedCapital_MY">[1]MultiYear!$H$173:$R$173</definedName>
    <definedName name="costesalarial">#REF!</definedName>
    <definedName name="CostOfGoodsSold">[1]Income!$J$73</definedName>
    <definedName name="CostOfGoodsSold_MY">[1]MultiYear!$H$78:$R$78</definedName>
    <definedName name="Costs">[1]ROI!$F$36</definedName>
    <definedName name="cuarto">#REF!</definedName>
    <definedName name="cuat">#REF!</definedName>
    <definedName name="CUATRO">#REF!</definedName>
    <definedName name="CurrencyMultiplier">[1]Income!$H$51</definedName>
    <definedName name="CurrencyMultiplier_MY">[1]MultiYear!$H$50</definedName>
    <definedName name="CurrencySymbol">[1]Income!$H$49</definedName>
    <definedName name="CurrencySymbol_MY">[1]MultiYear!$H$48</definedName>
    <definedName name="CurrentAssets">[1]Balance!$J$68</definedName>
    <definedName name="CurrentLiabilities">[1]Balance!$J$113</definedName>
    <definedName name="DCF_int">[1]NPV!$F$32</definedName>
    <definedName name="DEBILIDAD">#REF!</definedName>
    <definedName name="DeprecComputers">[1]Income!$H$93</definedName>
    <definedName name="DeprecOfficeEquip">[1]Income!$H$92</definedName>
    <definedName name="DeprecStoreEquip">[1]Income!$H$80</definedName>
    <definedName name="devengoiva">#REF!</definedName>
    <definedName name="discin">#REF!</definedName>
    <definedName name="DiscRate_PB">[1]Payback!$M$58</definedName>
    <definedName name="discuat">#REF!</definedName>
    <definedName name="disdos">#REF!</definedName>
    <definedName name="distres">#REF!</definedName>
    <definedName name="disun">#REF!</definedName>
    <definedName name="do">#REF!</definedName>
    <definedName name="DOS">#REF!</definedName>
    <definedName name="DoubtfulAccounts">[1]Income!$H$91</definedName>
    <definedName name="EarningsPerShare">[1]Income!$J$124</definedName>
    <definedName name="ejercicio">#REF!</definedName>
    <definedName name="ejercicios">#REF!</definedName>
    <definedName name="EPS_MY">[1]MultiYear!$H$110:$R$110</definedName>
    <definedName name="ESTRATEGIA">'[2]4a'!$M$389:$M$392</definedName>
    <definedName name="ESTRATEGIAPAL">#REF!</definedName>
    <definedName name="ESTRATEGIASEP">#REF!</definedName>
    <definedName name="EXTERNAS">#REF!</definedName>
    <definedName name="ExtraOrdinaryAfterTax_MY">[1]MultiYear!$H$102:$R$102</definedName>
    <definedName name="ExtraordinaryItemRevenues">[1]Income!$H$112</definedName>
    <definedName name="ExtraordinaryItems">[1]Income!$J$116</definedName>
    <definedName name="ExtraordinaryItems_MY">[1]MultiYear!$H$102:$R$102</definedName>
    <definedName name="ExtraordinaryRevenues_MY">[1]MultiYear!$H$98:$R$98</definedName>
    <definedName name="ExtraordinaryTax_MY">[1]MultiYear!$H$101:$R$101</definedName>
    <definedName name="Final_Value">[1]CAGR!$F$27</definedName>
    <definedName name="Finance_Rate">[1]IRR!$G$83</definedName>
    <definedName name="FORTALEZAS">#REF!</definedName>
    <definedName name="FutureValue">[1]NPV!$F$38</definedName>
    <definedName name="FV_Int">[1]Compounding!$F$198</definedName>
    <definedName name="FV_Periods">[1]Compounding!$F$31</definedName>
    <definedName name="FV_Years">[1]Compounding!$F$202</definedName>
    <definedName name="FY_End">[1]Income!$H$53</definedName>
    <definedName name="FY_End_MY">[1]MultiYear!$H$52</definedName>
    <definedName name="FY_Start">[1]Income!$J$53</definedName>
    <definedName name="FY_Start_MY">[1]MultiYear!$J$52</definedName>
    <definedName name="Gains">[1]ROI!$F$34</definedName>
    <definedName name="garajetipo">#REF!</definedName>
    <definedName name="garantia">#REF!</definedName>
    <definedName name="Gastospromo">#REF!</definedName>
    <definedName name="GenAdminExpense">[1]Income!$I$97</definedName>
    <definedName name="General_And_Admin_Expenses_MY">[1]MultiYear!$H$83:$R$83</definedName>
    <definedName name="GRAFICOEP">#REF!</definedName>
    <definedName name="GRAFIK2a6">#REF!</definedName>
    <definedName name="grafik2c">#REF!</definedName>
    <definedName name="grafik2e">#REF!</definedName>
    <definedName name="grafiks2f">#REF!</definedName>
    <definedName name="GrossProfit">[1]Income!$J$74</definedName>
    <definedName name="GrossProfit_MY">[1]MultiYear!$H$79:$R$79</definedName>
    <definedName name="Guess_IRR">[1]IRR!$G$50</definedName>
    <definedName name="HighestUnits">[1]Breakeven!$H$161</definedName>
    <definedName name="IncBeforeExtra">[1]Income!$J$109</definedName>
    <definedName name="IncBeforeExtra_MY">[1]MultiYear!$H$95:$R$95</definedName>
    <definedName name="IncBeforeTaxAndExtra">[1]Income!$J$106</definedName>
    <definedName name="IncBeforeTaxAndExtra_MY">[1]MultiYear!$H$92:$R$92</definedName>
    <definedName name="IncrementalBenefits">[1]CashFlow!$E$90:$N$90</definedName>
    <definedName name="IncrementalCosts">[1]CashFlow!$E$91:$N$91</definedName>
    <definedName name="IncTaxOperating_MY">[1]MultiYear!$H$93:$R$93</definedName>
    <definedName name="INFO2a6">#REF!</definedName>
    <definedName name="INFO2E">#REF!</definedName>
    <definedName name="INFO2F">#REF!</definedName>
    <definedName name="INFO3A">#REF!</definedName>
    <definedName name="INFO3B">#REF!</definedName>
    <definedName name="info3ce" localSheetId="1">'Egresos del Proyecto'!#REF!</definedName>
    <definedName name="info3ce" localSheetId="2">'Ingresos del Proyecto'!#REF!</definedName>
    <definedName name="info3ce">#REF!</definedName>
    <definedName name="INFOADL">#REF!</definedName>
    <definedName name="INFOCAME">#REF!</definedName>
    <definedName name="INFODOSA">#REF!</definedName>
    <definedName name="INFODUOSAAA">#REF!</definedName>
    <definedName name="INFOEP">#REF!</definedName>
    <definedName name="INFOMEFI">#REF!</definedName>
    <definedName name="INFOMPEC">#REF!</definedName>
    <definedName name="INFOPEST">#REF!</definedName>
    <definedName name="INFOUNOBE">#REF!</definedName>
    <definedName name="INFOUNOCE">#REF!</definedName>
    <definedName name="ingreso">#REF!</definedName>
    <definedName name="ingresocinco">#REF!</definedName>
    <definedName name="ingresocuatro">#REF!</definedName>
    <definedName name="ingresodos">#REF!</definedName>
    <definedName name="ingresotres">#REF!</definedName>
    <definedName name="ingresouno">#REF!</definedName>
    <definedName name="Initial_PV">[1]Compounding!$F$149</definedName>
    <definedName name="InputsBalance_MY" localSheetId="3">[1]MultiYear!$H$121:$R$126,[1]MultiYear!$H$130:$R$133,[1]MultiYear!$H$137:$R$138,[1]MultiYear!$H$142:$R$142,[1]MultiYear!$H$144:$R$144,[1]MultiYear!$H$151:$R$157,[1]MultiYear!$H$161:$R$162,[1]MultiYear!$H$170:$R$172</definedName>
    <definedName name="InputsBalance_MY">[3]MultiYear!$H$121:$R$126,[3]MultiYear!$H$130:$R$133,[3]MultiYear!$H$137:$R$138,[3]MultiYear!$H$142:$R$142,[3]MultiYear!$H$144:$R$144,[3]MultiYear!$H$151:$R$157,[3]MultiYear!$H$161:$R$162,[3]MultiYear!$H$170:$R$172</definedName>
    <definedName name="InputsIncome_MY" localSheetId="3">[1]MultiYear!$H$77:$R$78,[1]MultiYear!$H$82:$R$83,[1]MultiYear!$H$89:$R$90,[1]MultiYear!$H$98:$R$99</definedName>
    <definedName name="InputsIncome_MY">[3]MultiYear!$H$77:$R$78,[3]MultiYear!$H$82:$R$83,[3]MultiYear!$H$89:$R$90,[3]MultiYear!$H$98:$R$99</definedName>
    <definedName name="InputsRetained_MY">[1]MultiYear!$J$185</definedName>
    <definedName name="InputsSCFP_MY" localSheetId="3">[1]MultiYear!$H$213:$R$213,[1]MultiYear!$H$221:$R$221,[1]MultiYear!$H$226:$R$226,[1]MultiYear!$H$228:$R$228,[1]MultiYear!$H$240:$R$241,[1]MultiYear!$H$243:$R$243,[1]MultiYear!$H$245:$R$245,[1]MultiYear!$H$247:$R$248</definedName>
    <definedName name="InputsSCFP_MY">[3]MultiYear!$H$213:$R$213,[3]MultiYear!$H$221:$R$221,[3]MultiYear!$H$226:$R$226,[3]MultiYear!$H$228:$R$228,[3]MultiYear!$H$240:$R$241,[3]MultiYear!$H$243:$R$243,[3]MultiYear!$H$245:$R$245,[3]MultiYear!$H$247:$R$248</definedName>
    <definedName name="IntangibleAssets">[1]Balance!$J$96</definedName>
    <definedName name="INTENSIDAD">[2]CÁLCULOS!$B$22:$B$26</definedName>
    <definedName name="interest">[1]NPV!$F$32</definedName>
    <definedName name="InterestExpense">[1]Income!$I$104</definedName>
    <definedName name="InterestExpense_MY">[1]MultiYear!$H$90:$R$90</definedName>
    <definedName name="Inventories">[1]Balance!$I$66</definedName>
    <definedName name="InventoryTurns">[1]Activity!$J$87</definedName>
    <definedName name="InvestmentRevenues">[1]Income!$I$103</definedName>
    <definedName name="InvestmentRevenues_MY">[1]MultiYear!$H$89:$R$89</definedName>
    <definedName name="iva">#REF!</definedName>
    <definedName name="liquidacionhacienda">[4]SB!$C$158:$C$160</definedName>
    <definedName name="LongTermInvest">[1]Balance!$J$75</definedName>
    <definedName name="LongTermLiabilities">[1]Balance!$J$118</definedName>
    <definedName name="LongTermLiabilities_MY">[1]MultiYear!$H$163:$R$163</definedName>
    <definedName name="LowestSVC">[1]Breakeven!#REF!</definedName>
    <definedName name="LowestSVIN">[1]Breakeven!#REF!</definedName>
    <definedName name="LowestUnits">[1]Breakeven!$H$159</definedName>
    <definedName name="MEFE">#REF!</definedName>
    <definedName name="MEFI">#REF!</definedName>
    <definedName name="mesdepago">#REF!</definedName>
    <definedName name="meses">#REF!</definedName>
    <definedName name="mesespago">#REF!</definedName>
    <definedName name="mespago">#REF!</definedName>
    <definedName name="MPEC">#REF!</definedName>
    <definedName name="MPECGRAFIK">#REF!</definedName>
    <definedName name="NEGATIVE">#REF!</definedName>
    <definedName name="Net_Financial_Gain_Loss_MY">[1]MultiYear!$H$91:$R$91</definedName>
    <definedName name="NetExpenseCash">[1]Retained!#REF!</definedName>
    <definedName name="NetExtraordinary_MY">[1]MultiYear!$H$100:$R$100</definedName>
    <definedName name="NetGainExtraordinaryItem">[1]Income!$I$114</definedName>
    <definedName name="NetGainExtraordinaryItem_MY">[1]MultiYear!$H$100:$R$100</definedName>
    <definedName name="NetIncome">[1]Income!$J$118</definedName>
    <definedName name="NetIncome_MY">[1]MultiYear!$H$104:$R$104</definedName>
    <definedName name="NetIncrementalCashFlow">[1]CashFlow!$E$92:$N$92</definedName>
    <definedName name="NetSalesRevenue">[1]Income!$J$71</definedName>
    <definedName name="NetSalesRevenue_MY">[1]MultiYear!$H$77:$R$77</definedName>
    <definedName name="nomeses">[2]sb!$B$13:$B$24</definedName>
    <definedName name="NotesReceivable">[1]Balance!$I$60</definedName>
    <definedName name="NPV_Int">[1]NPV!$J$68</definedName>
    <definedName name="NumberOfEmployees">[1]Activity!$H$42</definedName>
    <definedName name="NumberOfEmployees_MY">[1]MultiYear!$H$68:$R$68</definedName>
    <definedName name="numeromeses">#REF!</definedName>
    <definedName name="NUMES" localSheetId="3">#REF!</definedName>
    <definedName name="NUMES">[2]sb!$D$13:$D$24</definedName>
    <definedName name="one">#REF!</definedName>
    <definedName name="OpExpense">[1]Income!$J$98</definedName>
    <definedName name="OpExpense_MY">[1]MultiYear!$H$84:$R$84</definedName>
    <definedName name="OpIncAfterTax">[1]Income!$J$109</definedName>
    <definedName name="OpIncBeforeTax">[1]Income!$J$100</definedName>
    <definedName name="OpIncBeforeTax_MY">[1]MultiYear!$H$86:$R$86</definedName>
    <definedName name="OpIncome">[1]Income!$J$100</definedName>
    <definedName name="OpIncomeTax">[1]Income!$J$107</definedName>
    <definedName name="OtherAssets">[1]Balance!$J$98</definedName>
    <definedName name="PAGO">#REF!</definedName>
    <definedName name="pagocuota">#REF!</definedName>
    <definedName name="paso1">#REF!</definedName>
    <definedName name="paso2">#REF!</definedName>
    <definedName name="pcuatro">#REF!</definedName>
    <definedName name="PDOS">#REF!</definedName>
    <definedName name="PdsPerYr">[1]NPV!$F$105</definedName>
    <definedName name="PdsPerYr_FV">[1]Compounding!$F$200</definedName>
    <definedName name="PeriodsGrowth">[1]Growth!$I$24</definedName>
    <definedName name="PESTEL">#REF!</definedName>
    <definedName name="PESTPEST">#REF!</definedName>
    <definedName name="PEYEA">#REF!</definedName>
    <definedName name="PEYEAGRAFIKS">#REF!</definedName>
    <definedName name="PEYEAINFO">#REF!</definedName>
    <definedName name="plazopago">[4]SB!$E$136:$E$142</definedName>
    <definedName name="POSITIVE">#REF!</definedName>
    <definedName name="PPEquip">[1]Balance!$J$87</definedName>
    <definedName name="PPEquip_MY">[1]MultiYear!$H$139:$R$139</definedName>
    <definedName name="PreferredCumDividend">[1]Valuation!$K$90</definedName>
    <definedName name="PreferredLiquidation">[1]Valuation!$K$87</definedName>
    <definedName name="PreferredShares">[1]Income!$H$61</definedName>
    <definedName name="PreferredShares_1_MY">[1]MultiYear!$H$66</definedName>
    <definedName name="PreferredShares_MY">[1]MultiYear!$H$66:$R$66</definedName>
    <definedName name="Prepaid">[1]Balance!$I$67</definedName>
    <definedName name="PresentValue">[1]Compounding!$F$34</definedName>
    <definedName name="primero">#REF!</definedName>
    <definedName name="PRINCIPAL">#REF!</definedName>
    <definedName name="ProposalInflows">[1]CashFlow!$E$47:$N$47</definedName>
    <definedName name="ProposalOutflows">[1]CashFlow!$E$48:$N$48</definedName>
    <definedName name="PTRES">#REF!</definedName>
    <definedName name="PUNO">#REF!</definedName>
    <definedName name="PV_Periods">[1]NPV!$F$35</definedName>
    <definedName name="quesquece">'[2]4a'!$I$389:$I$392</definedName>
    <definedName name="quinto">#REF!</definedName>
    <definedName name="Reinvest_Rate">[1]IRR!$G$85</definedName>
    <definedName name="RENTABILIDAD">'[2]4a'!$J$389:$J$392</definedName>
    <definedName name="RetainedEarnings">[1]Balance!$I$130</definedName>
    <definedName name="RetainedEarnings_Bal_MY">[1]MultiYear!$H$175:$R$175</definedName>
    <definedName name="RetainedEarnings_MY">[1]MultiYear!$H$175:$R$175</definedName>
    <definedName name="RetainedEarningsBalance">[1]Retained!$I$45</definedName>
    <definedName name="RetainedEarningsBalance_MY">[1]MultiYear!$H$197:$R$197</definedName>
    <definedName name="RetainedEarningsFirstBalance_MY">[1]MultiYear!$J$185</definedName>
    <definedName name="RetainedEarningsStartYear_MY">[1]MultiYear!$J$184</definedName>
    <definedName name="SalesPerDay">[1]Activity!$J$175</definedName>
    <definedName name="SCFP_CommonDividends">[1]FinCashFlow!$J$78</definedName>
    <definedName name="SCFP_CommonDividends_MY">[1]MultiYear!$H$241:$R$241</definedName>
    <definedName name="SCFP_InflowFromAssetSale">[1]Retained!#REF!</definedName>
    <definedName name="SCFP_InflowFromFinancing">[1]Retained!#REF!</definedName>
    <definedName name="SCFP_InflowFromOpsAndInvest">[1]Retained!#REF!</definedName>
    <definedName name="SCFP_NetExpenseCash">[1]Retained!#REF!</definedName>
    <definedName name="SCFP_NetInflowFromExtraordinary">[1]Retained!#REF!</definedName>
    <definedName name="SCFP_NonCashExpenses">[1]Retained!#REF!</definedName>
    <definedName name="SCFP_OpExpenses">[1]Retained!#REF!</definedName>
    <definedName name="SCFP_PreferredDividends">[1]FinCashFlow!$J$77</definedName>
    <definedName name="SCFP_PreferredDividends_MY">[1]MultiYear!$H$240:$R$240</definedName>
    <definedName name="SCFP_SalesAndInvestmentRevenues">[1]Retained!$J$41</definedName>
    <definedName name="SCFP_TotalCashFlow">[1]FinCashFlow!$K$89</definedName>
    <definedName name="SCFP_TotalCashInflows">[1]FinCashFlow!$K$72</definedName>
    <definedName name="SCFP_TotalCashOutflows">[1]FinCashFlow!$K$87</definedName>
    <definedName name="SCINCO">#REF!</definedName>
    <definedName name="SCUATRO">#REF!</definedName>
    <definedName name="SDOS">#REF!</definedName>
    <definedName name="segundo">#REF!</definedName>
    <definedName name="SellingExpense">[1]Income!$I$86</definedName>
    <definedName name="SellingExpenses_MY">[1]MultiYear!$H$82:$R$82</definedName>
    <definedName name="SemiVariableCostArray">[1]Breakeven!$H$150:$L$151</definedName>
    <definedName name="SemiVariableInflowArray">[1]Breakeven!$H$156:$L$157</definedName>
    <definedName name="SharePrice">[1]Valuation!$H$46</definedName>
    <definedName name="ShortTermInvestments">[1]Balance!$I$56</definedName>
    <definedName name="Start_Value">[1]CAGR!$F$25</definedName>
    <definedName name="StartingPV">[1]Compounding!$F$56</definedName>
    <definedName name="STRES">#REF!</definedName>
    <definedName name="SUNO">#REF!</definedName>
    <definedName name="SVCChangePCT">[1]Breakeven!#REF!</definedName>
    <definedName name="SVCChangeUnits">[1]Breakeven!#REF!</definedName>
    <definedName name="SVINChangePCT">[1]Breakeven!#REF!</definedName>
    <definedName name="SVINChangeUnits">[1]Breakeven!#REF!</definedName>
    <definedName name="TaxExtraOrdinaryItem">[1]Income!$I$115</definedName>
    <definedName name="TaxExtraOrdinaryItem_MY">[1]MultiYear!$H$101</definedName>
    <definedName name="TaxOnExtraordinaryItem1">[1]Income!$I$116</definedName>
    <definedName name="TaxRateExtra">[1]Income!$H$57</definedName>
    <definedName name="TaxRateExtra_1_MY">[1]MultiYear!$H$62</definedName>
    <definedName name="TaxRateExtra_MY">[1]MultiYear!$H$62:$R$62</definedName>
    <definedName name="TaxRateOperating">[1]Income!$H$55</definedName>
    <definedName name="TaxRateOperating_1_MY">[1]MultiYear!$H$60</definedName>
    <definedName name="TaxRateOperating_MY">[1]MultiYear!$H$60:$R$60</definedName>
    <definedName name="tercero">#REF!</definedName>
    <definedName name="tipogarajes">#REF!</definedName>
    <definedName name="tipolocal">#REF!</definedName>
    <definedName name="tipolocales">#REF!</definedName>
    <definedName name="tipovivienda">#REF!</definedName>
    <definedName name="tipoviviendas">#REF!</definedName>
    <definedName name="Total_semivariable_costs">[1]Breakeven!$E$226</definedName>
    <definedName name="TotalAssets">[1]Balance!$J$100</definedName>
    <definedName name="TotalAssets_MY">[1]MultiYear!$H$146:$R$146</definedName>
    <definedName name="TotalCosts">#REF!</definedName>
    <definedName name="TotalCostsSVC">[1]Breakeven!$E$231:$N$231</definedName>
    <definedName name="TotalCurrentAssets_MY">[1]MultiYear!$H$127:$R$127</definedName>
    <definedName name="TotalCurrentLiabilities_MY">[1]MultiYear!$H$158:$R$158</definedName>
    <definedName name="TotalEquity">[1]Balance!$J$132</definedName>
    <definedName name="TotalEquity_MY">[1]MultiYear!$H$177:$R$177</definedName>
    <definedName name="TotalFC">[1]Breakeven!$H$145</definedName>
    <definedName name="TotalFixedCost">#REF!</definedName>
    <definedName name="TotalInConst">[1]Breakeven!$E$235:$N$235</definedName>
    <definedName name="TotalInflow">#REF!</definedName>
    <definedName name="TotalInflowsSVC">[1]Breakeven!$E$245:$N$245</definedName>
    <definedName name="TotalInventories_MY">[1]MultiYear!$H$125:$R$125</definedName>
    <definedName name="TotalLiabAndEquity">[1]Balance!$J$134</definedName>
    <definedName name="TotalLiabilities">[1]Balance!$J$120</definedName>
    <definedName name="TotalLiabilities_MY">[1]MultiYear!$H$165:$R$165</definedName>
    <definedName name="TotalSVC">[1]Breakeven!$E$226:$N$226</definedName>
    <definedName name="TotalSVIN">[1]Breakeven!$E$240:$N$240</definedName>
    <definedName name="TotalVariableCost">#REF!</definedName>
    <definedName name="TotalVC">[1]Breakeven!$E$221:$N$221</definedName>
    <definedName name="trasteros">#REF!</definedName>
    <definedName name="traterotipo">#REF!</definedName>
    <definedName name="tre">#REF!</definedName>
    <definedName name="TRES">#REF!</definedName>
    <definedName name="trescece" localSheetId="1">'Egresos del Proyecto'!$A$8:$A$161</definedName>
    <definedName name="trescece" localSheetId="2">'Ingresos del Proyecto'!$A$8:$A$58</definedName>
    <definedName name="trescece">#REF!</definedName>
    <definedName name="un">#REF!</definedName>
    <definedName name="UnitInflow">#REF!</definedName>
    <definedName name="Units">#REF!</definedName>
    <definedName name="Units1">[1]Breakeven!$E$212</definedName>
    <definedName name="Units10">[1]Breakeven!$N$212</definedName>
    <definedName name="Units2">[1]Breakeven!$F$212</definedName>
    <definedName name="Units3">[1]Breakeven!$G$212</definedName>
    <definedName name="Units4">[1]Breakeven!$H$212</definedName>
    <definedName name="Units5">[1]Breakeven!$I$212</definedName>
    <definedName name="Units6">[1]Breakeven!$J$212</definedName>
    <definedName name="Units7">[1]Breakeven!$K$212</definedName>
    <definedName name="Units8">[1]Breakeven!$L$212</definedName>
    <definedName name="Units9">[1]Breakeven!$M$212</definedName>
    <definedName name="UnitsSVC">[1]Breakeven!$E$212:$N$212</definedName>
    <definedName name="UnitVariableCost">#REF!</definedName>
    <definedName name="UnitVC">[1]Breakeven!$H$147</definedName>
    <definedName name="UNO">#REF!</definedName>
    <definedName name="Yr10CumCF">[1]Payback!$N$32</definedName>
    <definedName name="Yr10CumDiscCF">[1]Payback!$N$67</definedName>
    <definedName name="Yr10DiscCF">[1]Payback!$N$66</definedName>
    <definedName name="Yr10NetCF">[1]Payback!$N$28</definedName>
    <definedName name="Yr1CumCF">[1]Payback!$E$32</definedName>
    <definedName name="Yr1CumDiscCF">[1]Payback!$E$67</definedName>
    <definedName name="Yr1DiscCF">[1]Payback!$E$66</definedName>
    <definedName name="Yr1NetCF">[1]Payback!$E$28</definedName>
    <definedName name="Yr2CumCF">[1]Payback!$F$32</definedName>
    <definedName name="Yr2CumDiscCF">[1]Payback!$F$67</definedName>
    <definedName name="Yr2DiscCF">[1]Payback!$F$66</definedName>
    <definedName name="Yr2NetCF">[1]Payback!$F$28</definedName>
    <definedName name="Yr3CumCF">[1]Payback!$G$32</definedName>
    <definedName name="Yr3CumDiscCF">[1]Payback!$G$67</definedName>
    <definedName name="Yr3DiscCF">[1]Payback!$G$66</definedName>
    <definedName name="Yr3NetCF">[1]Payback!$G$28</definedName>
    <definedName name="Yr4CumCF">[1]Payback!$H$32</definedName>
    <definedName name="Yr4CumDiscCF">[1]Payback!$H$67</definedName>
    <definedName name="Yr4DiscCF">[1]Payback!$H$66</definedName>
    <definedName name="Yr4NetCF">[1]Payback!$H$28</definedName>
    <definedName name="Yr5CumCF">[1]Payback!$I$32</definedName>
    <definedName name="Yr5CumDiscCF">[1]Payback!$I$67</definedName>
    <definedName name="Yr5DiscCF">[1]Payback!$I$66</definedName>
    <definedName name="Yr5NetCF">[1]Payback!$I$28</definedName>
    <definedName name="Yr5Outflow">[1]ROI!#REF!</definedName>
    <definedName name="Yr6CumCF">[1]Payback!$J$32</definedName>
    <definedName name="Yr6CumDiscCF">[1]Payback!$J$67</definedName>
    <definedName name="Yr6DiscCF">[1]Payback!$J$66</definedName>
    <definedName name="Yr6NetCF">[1]Payback!$J$28</definedName>
    <definedName name="Yr7CumCF">[1]Payback!$K$32</definedName>
    <definedName name="Yr7CumDiscCF">[1]Payback!$K$67</definedName>
    <definedName name="Yr7DiscCF">[1]Payback!$K$66</definedName>
    <definedName name="Yr7NetCF">[1]Payback!$K$28</definedName>
    <definedName name="Yr8CumCF">[1]Payback!$L$32</definedName>
    <definedName name="Yr8CumDiscCF">[1]Payback!$L$67</definedName>
    <definedName name="Yr8DiscCF">[1]Payback!$L$66</definedName>
    <definedName name="Yr8NetCF">[1]Payback!$L$28</definedName>
    <definedName name="Yr9CumCF">[1]Payback!$M$32</definedName>
    <definedName name="Yr9CumDiscCF">[1]Payback!$M$67</definedName>
    <definedName name="Yr9DiscCF">[1]Payback!$M$66</definedName>
    <definedName name="Yr9NetCF">[1]Payback!$M$28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B129" i="10" l="1"/>
  <c r="AS129" i="10"/>
  <c r="AJ129" i="10"/>
  <c r="AA129" i="10"/>
  <c r="R129" i="10"/>
  <c r="BK126" i="10"/>
  <c r="BK125" i="10"/>
  <c r="BK124" i="10"/>
  <c r="BK123" i="10"/>
  <c r="BK122" i="10"/>
  <c r="BK118" i="10"/>
  <c r="BK117" i="10"/>
  <c r="BK116" i="10"/>
  <c r="BK115" i="10"/>
  <c r="BK114" i="10"/>
  <c r="BK110" i="10"/>
  <c r="BK109" i="10"/>
  <c r="BK108" i="10"/>
  <c r="BK107" i="10"/>
  <c r="BK106" i="10"/>
  <c r="BK102" i="10"/>
  <c r="BK101" i="10"/>
  <c r="BK100" i="10"/>
  <c r="BK99" i="10"/>
  <c r="BK98" i="10"/>
  <c r="BK94" i="10"/>
  <c r="BK93" i="10"/>
  <c r="BK92" i="10"/>
  <c r="BK91" i="10"/>
  <c r="BK90" i="10"/>
  <c r="BK86" i="10"/>
  <c r="BK85" i="10"/>
  <c r="BK84" i="10"/>
  <c r="BK83" i="10"/>
  <c r="BK82" i="10"/>
  <c r="BK78" i="10"/>
  <c r="BK77" i="10"/>
  <c r="BK76" i="10"/>
  <c r="BK75" i="10"/>
  <c r="BK74" i="10"/>
  <c r="BK70" i="10"/>
  <c r="BK69" i="10"/>
  <c r="BK68" i="10"/>
  <c r="BK67" i="10"/>
  <c r="BK66" i="10"/>
  <c r="BK62" i="10"/>
  <c r="BK61" i="10"/>
  <c r="BK60" i="10"/>
  <c r="BK59" i="10"/>
  <c r="BK58" i="10"/>
  <c r="BK63" i="10" s="1"/>
  <c r="BK54" i="10"/>
  <c r="BK53" i="10"/>
  <c r="BK52" i="10"/>
  <c r="BK51" i="10"/>
  <c r="BK50" i="10"/>
  <c r="BK46" i="10"/>
  <c r="BK45" i="10"/>
  <c r="BK44" i="10"/>
  <c r="BK43" i="10"/>
  <c r="BK42" i="10"/>
  <c r="BK38" i="10"/>
  <c r="BK37" i="10"/>
  <c r="BK36" i="10"/>
  <c r="BK35" i="10"/>
  <c r="BK34" i="10"/>
  <c r="BK30" i="10"/>
  <c r="BK29" i="10"/>
  <c r="BK28" i="10"/>
  <c r="BK27" i="10"/>
  <c r="BK26" i="10"/>
  <c r="BK22" i="10"/>
  <c r="BK21" i="10"/>
  <c r="BK20" i="10"/>
  <c r="BK19" i="10"/>
  <c r="BK18" i="10"/>
  <c r="BK71" i="10" l="1"/>
  <c r="BK23" i="10"/>
  <c r="BK47" i="10"/>
  <c r="BK31" i="10"/>
  <c r="BK119" i="10"/>
  <c r="BK95" i="10"/>
  <c r="BK103" i="10"/>
  <c r="BK111" i="10"/>
  <c r="BK87" i="10"/>
  <c r="BK39" i="10"/>
  <c r="BK55" i="10"/>
  <c r="BK127" i="10"/>
  <c r="BK79" i="10"/>
  <c r="I129" i="10" l="1"/>
  <c r="BK14" i="10"/>
  <c r="BK13" i="10"/>
  <c r="BK12" i="10"/>
  <c r="BK11" i="10"/>
  <c r="BK10" i="10"/>
  <c r="F4" i="10"/>
  <c r="AS26" i="2"/>
  <c r="R26" i="2"/>
  <c r="AA26" i="2"/>
  <c r="AJ26" i="2"/>
  <c r="I26" i="2"/>
  <c r="BB22" i="2"/>
  <c r="BB21" i="2"/>
  <c r="BB20" i="2"/>
  <c r="BB19" i="2"/>
  <c r="BB18" i="2"/>
  <c r="BB10" i="2"/>
  <c r="BB11" i="2"/>
  <c r="BB12" i="2"/>
  <c r="BB13" i="2"/>
  <c r="BB14" i="2"/>
  <c r="BB15" i="2" l="1"/>
  <c r="J11" i="9"/>
  <c r="J14" i="4"/>
  <c r="J11" i="8"/>
  <c r="F11" i="8"/>
  <c r="F11" i="9"/>
  <c r="F14" i="4"/>
  <c r="I14" i="4"/>
  <c r="I11" i="9"/>
  <c r="I11" i="8"/>
  <c r="H11" i="9"/>
  <c r="H14" i="4"/>
  <c r="H11" i="8"/>
  <c r="BB23" i="2"/>
  <c r="G11" i="8"/>
  <c r="G11" i="9"/>
  <c r="G14" i="4"/>
  <c r="F14" i="9"/>
  <c r="E11" i="4"/>
  <c r="F14" i="8"/>
  <c r="BK15" i="10"/>
  <c r="BB26" i="2" l="1"/>
  <c r="H10" i="7" s="1"/>
  <c r="H23" i="9"/>
  <c r="F22" i="8"/>
  <c r="F20" i="8"/>
  <c r="F18" i="8"/>
  <c r="F26" i="8"/>
  <c r="F24" i="8"/>
  <c r="BK129" i="10"/>
  <c r="H12" i="7" s="1"/>
  <c r="E14" i="4"/>
  <c r="B100" i="4" s="1"/>
  <c r="B101" i="4" s="1"/>
  <c r="E23" i="4" s="1"/>
  <c r="F23" i="4" s="1"/>
  <c r="H14" i="7" l="1"/>
  <c r="H19" i="7" s="1"/>
  <c r="E21" i="4"/>
  <c r="F21" i="4" s="1"/>
  <c r="F4" i="2"/>
</calcChain>
</file>

<file path=xl/sharedStrings.xml><?xml version="1.0" encoding="utf-8"?>
<sst xmlns="http://schemas.openxmlformats.org/spreadsheetml/2006/main" count="323" uniqueCount="174">
  <si>
    <t>1.1</t>
  </si>
  <si>
    <t>1.2</t>
  </si>
  <si>
    <t>1.3</t>
  </si>
  <si>
    <t>1.4</t>
  </si>
  <si>
    <t>1.5</t>
  </si>
  <si>
    <t>2.1</t>
  </si>
  <si>
    <t>2.2</t>
  </si>
  <si>
    <t>2.3</t>
  </si>
  <si>
    <t>2.4</t>
  </si>
  <si>
    <t>2.5</t>
  </si>
  <si>
    <t>3.1</t>
  </si>
  <si>
    <t>3.2</t>
  </si>
  <si>
    <t>3.3</t>
  </si>
  <si>
    <t>3.4</t>
  </si>
  <si>
    <t>3.5</t>
  </si>
  <si>
    <t>4.1</t>
  </si>
  <si>
    <t>4.2</t>
  </si>
  <si>
    <t>4.3</t>
  </si>
  <si>
    <t>4.4</t>
  </si>
  <si>
    <t>4.5</t>
  </si>
  <si>
    <t>5.1</t>
  </si>
  <si>
    <t>5.2</t>
  </si>
  <si>
    <t>5.3</t>
  </si>
  <si>
    <t>5.4</t>
  </si>
  <si>
    <t>5.5</t>
  </si>
  <si>
    <t>7.1</t>
  </si>
  <si>
    <t>7.2</t>
  </si>
  <si>
    <t>7.3</t>
  </si>
  <si>
    <t>7.4</t>
  </si>
  <si>
    <t>7.5</t>
  </si>
  <si>
    <t>8.1</t>
  </si>
  <si>
    <t>8.2</t>
  </si>
  <si>
    <t>8.3</t>
  </si>
  <si>
    <t>8.4</t>
  </si>
  <si>
    <t>8.5</t>
  </si>
  <si>
    <t>10.1</t>
  </si>
  <si>
    <t>10.2</t>
  </si>
  <si>
    <t>10.3</t>
  </si>
  <si>
    <t>10.4</t>
  </si>
  <si>
    <t>10.5</t>
  </si>
  <si>
    <t>11.1</t>
  </si>
  <si>
    <t>11.2</t>
  </si>
  <si>
    <t>11.3</t>
  </si>
  <si>
    <t>11.5</t>
  </si>
  <si>
    <t>11.4</t>
  </si>
  <si>
    <t>12.1</t>
  </si>
  <si>
    <t>12.2</t>
  </si>
  <si>
    <t>12.3</t>
  </si>
  <si>
    <t>12.4</t>
  </si>
  <si>
    <t>12.5</t>
  </si>
  <si>
    <t>13.1</t>
  </si>
  <si>
    <t>13.2</t>
  </si>
  <si>
    <t>13.3</t>
  </si>
  <si>
    <t>13.4</t>
  </si>
  <si>
    <t>13.5</t>
  </si>
  <si>
    <t>14.1</t>
  </si>
  <si>
    <t>14.2</t>
  </si>
  <si>
    <t>14.3</t>
  </si>
  <si>
    <t>14.4</t>
  </si>
  <si>
    <t>14.5</t>
  </si>
  <si>
    <t>15.1</t>
  </si>
  <si>
    <t>15.2</t>
  </si>
  <si>
    <t>15.3</t>
  </si>
  <si>
    <t>15.4</t>
  </si>
  <si>
    <t>15.5</t>
  </si>
  <si>
    <t>Componentes del Proyecto</t>
  </si>
  <si>
    <t>Año 1</t>
  </si>
  <si>
    <t>Año 2</t>
  </si>
  <si>
    <t>Total</t>
  </si>
  <si>
    <t>Consultoría</t>
  </si>
  <si>
    <t>Formación</t>
  </si>
  <si>
    <t>Soporte y Mantenimiento (implementación, soporte y estabilización)</t>
  </si>
  <si>
    <t>Integraciones</t>
  </si>
  <si>
    <t>Comunicaciones</t>
  </si>
  <si>
    <t>Otros Servicios TIC's</t>
  </si>
  <si>
    <t>Soporte y Operativos del Proyecto</t>
  </si>
  <si>
    <t>Otros e Imprevistos</t>
  </si>
  <si>
    <t>Compensación Interna y Externa</t>
  </si>
  <si>
    <t>Licencias (plataforma y/o por usuarios, según sea el caso)</t>
  </si>
  <si>
    <t>Implementación (módulos, solución completa, MVP's)</t>
  </si>
  <si>
    <t>API's (desarrollos y/o adecuaciones)</t>
  </si>
  <si>
    <t>Infraestructura (nube, otras)</t>
  </si>
  <si>
    <t>6.1</t>
  </si>
  <si>
    <t>6.2</t>
  </si>
  <si>
    <t>6.3</t>
  </si>
  <si>
    <t>6.4</t>
  </si>
  <si>
    <t>6.5</t>
  </si>
  <si>
    <t>9.1</t>
  </si>
  <si>
    <t>9.2</t>
  </si>
  <si>
    <t>9.3</t>
  </si>
  <si>
    <t>9.4</t>
  </si>
  <si>
    <t>9.5</t>
  </si>
  <si>
    <t>Instrucciones:</t>
  </si>
  <si>
    <t>-</t>
  </si>
  <si>
    <t>Instrucciones</t>
  </si>
  <si>
    <t>Se puede imprimir y/o PDF de cualquier Hoja</t>
  </si>
  <si>
    <t xml:space="preserve">CÁLCULO del VAN y la TIR </t>
  </si>
  <si>
    <t>Datos para el análisis</t>
  </si>
  <si>
    <t>importe</t>
  </si>
  <si>
    <r>
      <t>Inversión</t>
    </r>
    <r>
      <rPr>
        <sz val="10"/>
        <rFont val="Segoe UI"/>
        <family val="2"/>
      </rPr>
      <t xml:space="preserve"> </t>
    </r>
  </si>
  <si>
    <t>AÑOS</t>
  </si>
  <si>
    <r>
      <t>Flujo de caja</t>
    </r>
    <r>
      <rPr>
        <sz val="10"/>
        <rFont val="Segoe UI"/>
        <family val="2"/>
      </rPr>
      <t xml:space="preserve"> (neto anual)</t>
    </r>
  </si>
  <si>
    <t>Cálculo del V.A.N. y la T.I.R.</t>
  </si>
  <si>
    <t>%</t>
  </si>
  <si>
    <t>Tasa de descuento</t>
  </si>
  <si>
    <t>V.A.N  a cinco años</t>
  </si>
  <si>
    <t>T.I.R  a cinco años</t>
  </si>
  <si>
    <t>información</t>
  </si>
  <si>
    <t xml:space="preserve"> R.O.I. SIMPLE </t>
  </si>
  <si>
    <t>Cálculo del R.O.I. SIMPLE</t>
  </si>
  <si>
    <t>ÍNDICE de RENTABILIDAD</t>
  </si>
  <si>
    <t xml:space="preserve">Datos </t>
  </si>
  <si>
    <t>AÑOS O PERÍODOS</t>
  </si>
  <si>
    <t>Flujo Neto de Caja</t>
  </si>
  <si>
    <t>(FNC anual previsto)</t>
  </si>
  <si>
    <t>Inversión</t>
  </si>
  <si>
    <t>I.R.  1 año</t>
  </si>
  <si>
    <t>I.R.  2 años</t>
  </si>
  <si>
    <t>I.R.  3 años</t>
  </si>
  <si>
    <t>I.R.  4 años</t>
  </si>
  <si>
    <t>I.R.  5 años</t>
  </si>
  <si>
    <r>
      <t>PAYBACK o PERÍODO de RETORNO (</t>
    </r>
    <r>
      <rPr>
        <sz val="24"/>
        <color theme="0"/>
        <rFont val="Berlin Sans FB Demi"/>
        <family val="2"/>
      </rPr>
      <t>PRI)</t>
    </r>
  </si>
  <si>
    <t>Payback o P.R.I.</t>
  </si>
  <si>
    <t>La inversión se "recuperará en su totalidad en el período:</t>
  </si>
  <si>
    <t>Año 3</t>
  </si>
  <si>
    <t>Año 4</t>
  </si>
  <si>
    <t>Año 5</t>
  </si>
  <si>
    <t>Años</t>
  </si>
  <si>
    <t>EgresosTotales</t>
  </si>
  <si>
    <t>Egresos</t>
  </si>
  <si>
    <t>Ingresos</t>
  </si>
  <si>
    <t>Principales</t>
  </si>
  <si>
    <t>IngresosTotales</t>
  </si>
  <si>
    <t>Inversión previa
a la generación
 de ingresos</t>
  </si>
  <si>
    <r>
      <rPr>
        <sz val="14"/>
        <color indexed="23"/>
        <rFont val="Tahoma"/>
        <family val="2"/>
      </rPr>
      <t>◄</t>
    </r>
    <r>
      <rPr>
        <sz val="14"/>
        <color indexed="23"/>
        <rFont val="Segoe UI"/>
        <family val="2"/>
      </rPr>
      <t xml:space="preserve"> Ingresos netos totales producidos</t>
    </r>
  </si>
  <si>
    <r>
      <t>Egresos netos</t>
    </r>
    <r>
      <rPr>
        <sz val="14"/>
        <rFont val="Segoe UI"/>
        <family val="2"/>
      </rPr>
      <t xml:space="preserve"> (y/o importes invertidos)</t>
    </r>
  </si>
  <si>
    <r>
      <t xml:space="preserve">Ingresos netos </t>
    </r>
    <r>
      <rPr>
        <sz val="14"/>
        <rFont val="Segoe UI"/>
        <family val="2"/>
      </rPr>
      <t>producidos por el proyecto</t>
    </r>
  </si>
  <si>
    <r>
      <rPr>
        <sz val="14"/>
        <color indexed="23"/>
        <rFont val="Tahoma"/>
        <family val="2"/>
      </rPr>
      <t>◄</t>
    </r>
    <r>
      <rPr>
        <sz val="14"/>
        <color indexed="23"/>
        <rFont val="Segoe UI"/>
        <family val="2"/>
      </rPr>
      <t xml:space="preserve"> Egresos netos totales</t>
    </r>
  </si>
  <si>
    <r>
      <rPr>
        <b/>
        <sz val="10"/>
        <color indexed="23"/>
        <rFont val="Tahoma"/>
        <family val="2"/>
      </rPr>
      <t xml:space="preserve">&lt; </t>
    </r>
    <r>
      <rPr>
        <b/>
        <sz val="10"/>
        <color indexed="23"/>
        <rFont val="Segoe UI"/>
        <family val="2"/>
      </rPr>
      <t>Pon la tasa de descuento aquí</t>
    </r>
  </si>
  <si>
    <r>
      <rPr>
        <sz val="14"/>
        <color indexed="23"/>
        <rFont val="Tahoma"/>
        <family val="2"/>
      </rPr>
      <t>◄</t>
    </r>
    <r>
      <rPr>
        <sz val="14"/>
        <color indexed="23"/>
        <rFont val="Segoe UI"/>
        <family val="2"/>
      </rPr>
      <t xml:space="preserve"> Beneficio neto generado por la inversión</t>
    </r>
  </si>
  <si>
    <r>
      <t xml:space="preserve"> </t>
    </r>
    <r>
      <rPr>
        <b/>
        <sz val="12"/>
        <color indexed="23"/>
        <rFont val="Tahoma"/>
        <family val="2"/>
      </rPr>
      <t>◄</t>
    </r>
    <r>
      <rPr>
        <b/>
        <sz val="9"/>
        <color indexed="23"/>
        <rFont val="Tahoma"/>
        <family val="2"/>
      </rPr>
      <t xml:space="preserve"> </t>
    </r>
    <r>
      <rPr>
        <b/>
        <sz val="12"/>
        <color indexed="23"/>
        <rFont val="Segoe UI"/>
        <family val="2"/>
      </rPr>
      <t>Importe de la inversión</t>
    </r>
  </si>
  <si>
    <t>Flujo Neto de Caja (FCN)</t>
  </si>
  <si>
    <r>
      <t xml:space="preserve">Retorno neto </t>
    </r>
    <r>
      <rPr>
        <sz val="14"/>
        <rFont val="Segoe UI"/>
        <family val="2"/>
      </rPr>
      <t>generado por el proyecto</t>
    </r>
  </si>
  <si>
    <t>R.O.I. (Simple)</t>
  </si>
  <si>
    <t>Cálculo del Índice de Rentabilidad (Acumulado en los años 2 al 5)</t>
  </si>
  <si>
    <r>
      <t xml:space="preserve"> </t>
    </r>
    <r>
      <rPr>
        <b/>
        <sz val="12"/>
        <color indexed="23"/>
        <rFont val="Tahoma"/>
        <family val="2"/>
      </rPr>
      <t>◄</t>
    </r>
    <r>
      <rPr>
        <b/>
        <sz val="9"/>
        <color indexed="23"/>
        <rFont val="Segoe UI"/>
        <family val="2"/>
      </rPr>
      <t xml:space="preserve"> </t>
    </r>
    <r>
      <rPr>
        <b/>
        <sz val="12"/>
        <color indexed="23"/>
        <rFont val="Segoe UI"/>
        <family val="2"/>
      </rPr>
      <t>Importe de la inversión</t>
    </r>
  </si>
  <si>
    <r>
      <t xml:space="preserve">Payback </t>
    </r>
    <r>
      <rPr>
        <sz val="14"/>
        <rFont val="Segoe UI"/>
        <family val="2"/>
      </rPr>
      <t>o período de retorno del proyecto</t>
    </r>
  </si>
  <si>
    <t>(Referencia utilizada: Hoja Excel de e.ditor 21 con ajustes de Néstor Altuve)</t>
  </si>
  <si>
    <r>
      <t xml:space="preserve">Calcula el Valor Actual Neto (V.A.N.) y la Tasa Interna de Retorno (T.I.R.)
</t>
    </r>
    <r>
      <rPr>
        <i/>
        <sz val="8"/>
        <color rgb="FF993300"/>
        <rFont val="Segoe UI"/>
        <family val="2"/>
      </rPr>
      <t>(Referencia utilizada: Hoja Excel de e.ditor 21 con ajustes de Néstor Altuve)</t>
    </r>
  </si>
  <si>
    <r>
      <t xml:space="preserve">Calcula el índice de rentabilidad del proyecto a 5 años
</t>
    </r>
    <r>
      <rPr>
        <i/>
        <sz val="10"/>
        <color rgb="FF993300"/>
        <rFont val="Segoe UI"/>
        <family val="2"/>
      </rPr>
      <t>(Referencia utilizada: Hoja Excel de e.ditor 21 con ajustes de Néstor Altuve)</t>
    </r>
  </si>
  <si>
    <r>
      <t xml:space="preserve">Calcula el Return On Investment (R.O.I.) o tasa de retorno del proyecto
</t>
    </r>
    <r>
      <rPr>
        <i/>
        <sz val="10"/>
        <color rgb="FF993300"/>
        <rFont val="Segoe UI"/>
        <family val="2"/>
      </rPr>
      <t>(Referencia utilizada: Hoja Excel de e.ditor 21 con ajustes de Néstor Altuve)</t>
    </r>
  </si>
  <si>
    <r>
      <t>Calcula de forma simple</t>
    </r>
    <r>
      <rPr>
        <sz val="20"/>
        <color rgb="FF993300"/>
        <rFont val="Segoe UI"/>
        <family val="2"/>
      </rPr>
      <t xml:space="preserve"> </t>
    </r>
    <r>
      <rPr>
        <b/>
        <sz val="20"/>
        <color rgb="FF993300"/>
        <rFont val="Segoe UI"/>
        <family val="2"/>
      </rPr>
      <t xml:space="preserve">el periodo de retorno del proyecto
</t>
    </r>
    <r>
      <rPr>
        <i/>
        <sz val="10"/>
        <color rgb="FF993300"/>
        <rFont val="Segoe UI"/>
        <family val="2"/>
      </rPr>
      <t>(Referencia utilizada: Hoja Excel de e.ditor 21 con ajustes de Néstor Altuve)</t>
    </r>
  </si>
  <si>
    <t>Disponible para Editar</t>
  </si>
  <si>
    <t>Otros (Incluir posibles ahorros como ingresos del proyecto)</t>
  </si>
  <si>
    <t>Ahorros en automatización de procesos</t>
  </si>
  <si>
    <t>Por digitalización del negocio</t>
  </si>
  <si>
    <t>Consultores Estrategia</t>
  </si>
  <si>
    <t>Esta herramienta contiene 7 Hojas:</t>
  </si>
  <si>
    <t>Egresos del Proyecto</t>
  </si>
  <si>
    <t>Ingresos del Proyecto</t>
  </si>
  <si>
    <t>VAN y TIR</t>
  </si>
  <si>
    <t>Rentabilidad</t>
  </si>
  <si>
    <t>Payback</t>
  </si>
  <si>
    <t>En la Hoja #2 vaciar toda la información requerida: Egresos</t>
  </si>
  <si>
    <t xml:space="preserve">previos a la generación de ingresos y posteriores a la generación </t>
  </si>
  <si>
    <t>de ingresos</t>
  </si>
  <si>
    <t>cuando ya el proyecto esté en ejecución</t>
  </si>
  <si>
    <t>En la Hoja #3 vaciar toda la información requerida: Ingresos</t>
  </si>
  <si>
    <t>En la Hoja #4 vaciar la información requerida: Tasa de descuento</t>
  </si>
  <si>
    <t>de los flujos necesaria para el cálculo del VAN y TIR</t>
  </si>
  <si>
    <t>ROI Simple</t>
  </si>
  <si>
    <t>Herramienta Creada por Néstor Altuve -  © 2026 - info@nestoraltuve.com</t>
  </si>
  <si>
    <t>Análisis Financiero para Proyecto de Implantación de IA en la Empresa</t>
  </si>
  <si>
    <t xml:space="preserve">               Proyecto de Implantación de 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</si>
</sst>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d\-m;@"/>
    <numFmt numFmtId="165" formatCode="d\-m\-yy;@"/>
    <numFmt numFmtId="166" formatCode="[$-C0A]mmmm\-yy;@"/>
    <numFmt numFmtId="167" formatCode="#,##0_ ;[Red]\-#,##0\ "/>
    <numFmt numFmtId="168" formatCode="0.0%"/>
    <numFmt numFmtId="169" formatCode="#,##0.00_ ;[Red]\-#,##0.00\ "/>
    <numFmt numFmtId="170" formatCode="#,##0.0"/>
  </numFmts>
  <fonts count="8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name val="Tahoma"/>
      <family val="2"/>
    </font>
    <font>
      <b/>
      <sz val="14"/>
      <color theme="0"/>
      <name val="Tahoma"/>
      <family val="2"/>
    </font>
    <font>
      <b/>
      <sz val="20"/>
      <color theme="0"/>
      <name val="Segoe UI Black"/>
      <family val="2"/>
    </font>
    <font>
      <b/>
      <sz val="16"/>
      <color rgb="FFFF0000"/>
      <name val="Segoe UI"/>
      <family val="2"/>
    </font>
    <font>
      <b/>
      <sz val="9"/>
      <color rgb="FFFF0000"/>
      <name val="Segoe UI"/>
      <family val="2"/>
    </font>
    <font>
      <sz val="9"/>
      <color theme="1"/>
      <name val="Calibri"/>
      <family val="2"/>
      <scheme val="minor"/>
    </font>
    <font>
      <b/>
      <sz val="14"/>
      <name val="Segoe UI"/>
      <family val="2"/>
    </font>
    <font>
      <sz val="12"/>
      <name val="Segoe UI"/>
      <family val="2"/>
    </font>
    <font>
      <sz val="10"/>
      <name val="Tahoma"/>
      <family val="2"/>
    </font>
    <font>
      <sz val="9"/>
      <name val="Tahoma"/>
      <family val="2"/>
    </font>
    <font>
      <sz val="8"/>
      <color indexed="9"/>
      <name val="Tahoma"/>
      <family val="2"/>
    </font>
    <font>
      <sz val="10"/>
      <name val="Segoe UI"/>
      <family val="2"/>
    </font>
    <font>
      <b/>
      <sz val="16"/>
      <color theme="0"/>
      <name val="Segoe UI Black"/>
      <family val="2"/>
    </font>
    <font>
      <b/>
      <sz val="14"/>
      <color theme="0"/>
      <name val="Segoe UI Black"/>
      <family val="2"/>
    </font>
    <font>
      <b/>
      <sz val="12"/>
      <name val="Segoe UI"/>
      <family val="2"/>
    </font>
    <font>
      <b/>
      <sz val="11"/>
      <name val="Segoe UI"/>
      <family val="2"/>
    </font>
    <font>
      <sz val="11"/>
      <name val="Segoe UI"/>
      <family val="2"/>
    </font>
    <font>
      <sz val="12"/>
      <name val="Tahoma"/>
      <family val="2"/>
    </font>
    <font>
      <b/>
      <sz val="11"/>
      <name val="Tahoma"/>
      <family val="2"/>
    </font>
    <font>
      <sz val="8"/>
      <name val="Segoe UI"/>
      <family val="2"/>
    </font>
    <font>
      <sz val="8"/>
      <name val="Arial"/>
      <family val="2"/>
    </font>
    <font>
      <sz val="11"/>
      <name val="Arial"/>
      <family val="2"/>
    </font>
    <font>
      <b/>
      <sz val="11"/>
      <color indexed="9"/>
      <name val="Segoe UI"/>
      <family val="2"/>
    </font>
    <font>
      <sz val="14"/>
      <name val="Segoe UI"/>
      <family val="2"/>
    </font>
    <font>
      <b/>
      <sz val="14"/>
      <color rgb="FFFFFFCC"/>
      <name val="Segoe UI"/>
      <family val="2"/>
    </font>
    <font>
      <b/>
      <sz val="18"/>
      <color theme="0"/>
      <name val="Segoe UI Black"/>
      <family val="2"/>
    </font>
    <font>
      <sz val="10"/>
      <color rgb="FF000000"/>
      <name val="Segoe UI"/>
      <family val="2"/>
    </font>
    <font>
      <b/>
      <sz val="11"/>
      <color rgb="FFFFFFCC"/>
      <name val="Segoe UI"/>
      <family val="2"/>
    </font>
    <font>
      <b/>
      <sz val="12"/>
      <color rgb="FFFFFFCC"/>
      <name val="Segoe UI Black"/>
      <family val="2"/>
    </font>
    <font>
      <b/>
      <sz val="10"/>
      <name val="Segoe UI"/>
      <family val="2"/>
    </font>
    <font>
      <sz val="12"/>
      <color indexed="43"/>
      <name val="Segoe UI"/>
      <family val="2"/>
    </font>
    <font>
      <b/>
      <sz val="12"/>
      <color indexed="43"/>
      <name val="Segoe UI"/>
      <family val="2"/>
    </font>
    <font>
      <b/>
      <sz val="9"/>
      <color indexed="23"/>
      <name val="Segoe UI"/>
      <family val="2"/>
    </font>
    <font>
      <sz val="10"/>
      <color indexed="23"/>
      <name val="Segoe UI"/>
      <family val="2"/>
    </font>
    <font>
      <b/>
      <sz val="10"/>
      <color rgb="FF000081"/>
      <name val="Segoe UI"/>
      <family val="2"/>
    </font>
    <font>
      <b/>
      <sz val="10"/>
      <color indexed="23"/>
      <name val="Segoe UI"/>
      <family val="2"/>
    </font>
    <font>
      <sz val="12"/>
      <name val="Verdana"/>
      <family val="2"/>
    </font>
    <font>
      <u/>
      <sz val="10"/>
      <color indexed="12"/>
      <name val="Arial"/>
      <family val="2"/>
    </font>
    <font>
      <b/>
      <sz val="9"/>
      <color indexed="23"/>
      <name val="Tahoma"/>
      <family val="2"/>
    </font>
    <font>
      <b/>
      <sz val="10"/>
      <color indexed="18"/>
      <name val="Segoe UI"/>
      <family val="2"/>
    </font>
    <font>
      <b/>
      <sz val="11"/>
      <color rgb="FFC00000"/>
      <name val="Segoe UI"/>
      <family val="2"/>
    </font>
    <font>
      <sz val="10"/>
      <color rgb="FFC00000"/>
      <name val="Segoe UI"/>
      <family val="2"/>
    </font>
    <font>
      <b/>
      <sz val="16"/>
      <color indexed="43"/>
      <name val="Segoe UI"/>
      <family val="2"/>
    </font>
    <font>
      <b/>
      <sz val="14"/>
      <color indexed="43"/>
      <name val="Segoe UI"/>
      <family val="2"/>
    </font>
    <font>
      <sz val="11"/>
      <color indexed="43"/>
      <name val="Segoe UI"/>
      <family val="2"/>
    </font>
    <font>
      <sz val="10"/>
      <color indexed="43"/>
      <name val="Segoe UI"/>
      <family val="2"/>
    </font>
    <font>
      <sz val="11"/>
      <color indexed="23"/>
      <name val="Segoe UI"/>
      <family val="2"/>
    </font>
    <font>
      <b/>
      <sz val="14"/>
      <color rgb="FF000081"/>
      <name val="Segoe UI"/>
      <family val="2"/>
    </font>
    <font>
      <sz val="12"/>
      <color indexed="23"/>
      <name val="Segoe UI"/>
      <family val="2"/>
    </font>
    <font>
      <b/>
      <sz val="12"/>
      <color indexed="23"/>
      <name val="Segoe UI"/>
      <family val="2"/>
    </font>
    <font>
      <b/>
      <sz val="26"/>
      <color theme="0"/>
      <name val="Berlin Sans FB Demi"/>
      <family val="2"/>
    </font>
    <font>
      <b/>
      <sz val="16"/>
      <color rgb="FFFFFFCC"/>
      <name val="Segoe UI"/>
      <family val="2"/>
    </font>
    <font>
      <b/>
      <sz val="16"/>
      <color indexed="9"/>
      <name val="Segoe UI"/>
      <family val="2"/>
    </font>
    <font>
      <b/>
      <sz val="14"/>
      <color indexed="9"/>
      <name val="Segoe UI"/>
      <family val="2"/>
    </font>
    <font>
      <sz val="14"/>
      <color indexed="23"/>
      <name val="Segoe UI"/>
      <family val="2"/>
    </font>
    <font>
      <sz val="14"/>
      <color indexed="23"/>
      <name val="Tahoma"/>
      <family val="2"/>
    </font>
    <font>
      <sz val="10"/>
      <color indexed="10"/>
      <name val="Segoe UI"/>
      <family val="2"/>
    </font>
    <font>
      <b/>
      <sz val="16"/>
      <name val="Segoe UI"/>
      <family val="2"/>
    </font>
    <font>
      <b/>
      <sz val="12"/>
      <color indexed="18"/>
      <name val="Segoe UI"/>
      <family val="2"/>
    </font>
    <font>
      <b/>
      <sz val="12"/>
      <color indexed="9"/>
      <name val="Segoe UI"/>
      <family val="2"/>
    </font>
    <font>
      <b/>
      <sz val="12"/>
      <color rgb="FF000081"/>
      <name val="Segoe UI"/>
      <family val="2"/>
    </font>
    <font>
      <b/>
      <sz val="24"/>
      <color theme="0"/>
      <name val="Berlin Sans FB Demi"/>
      <family val="2"/>
    </font>
    <font>
      <sz val="24"/>
      <color theme="0"/>
      <name val="Berlin Sans FB Demi"/>
      <family val="2"/>
    </font>
    <font>
      <sz val="10"/>
      <name val="Arial"/>
    </font>
    <font>
      <b/>
      <sz val="10"/>
      <color indexed="23"/>
      <name val="Tahoma"/>
      <family val="2"/>
    </font>
    <font>
      <b/>
      <sz val="10"/>
      <color rgb="FF00B050"/>
      <name val="Segoe UI"/>
      <family val="2"/>
    </font>
    <font>
      <b/>
      <sz val="12"/>
      <color indexed="23"/>
      <name val="Tahoma"/>
      <family val="2"/>
    </font>
    <font>
      <b/>
      <sz val="11"/>
      <color rgb="FF002060"/>
      <name val="Segoe UI"/>
      <family val="2"/>
    </font>
    <font>
      <b/>
      <sz val="18"/>
      <name val="Segoe UI"/>
      <family val="2"/>
    </font>
    <font>
      <b/>
      <sz val="20"/>
      <color rgb="FF993300"/>
      <name val="Segoe UI"/>
      <family val="2"/>
    </font>
    <font>
      <sz val="20"/>
      <color rgb="FF993300"/>
      <name val="Segoe UI"/>
      <family val="2"/>
    </font>
    <font>
      <b/>
      <sz val="14"/>
      <color rgb="FF993300"/>
      <name val="Segoe UI"/>
      <family val="2"/>
    </font>
    <font>
      <i/>
      <sz val="8"/>
      <color rgb="FF993300"/>
      <name val="Segoe UI"/>
      <family val="2"/>
    </font>
    <font>
      <sz val="16"/>
      <color theme="1"/>
      <name val="Segoe UI"/>
      <family val="2"/>
    </font>
    <font>
      <b/>
      <sz val="14"/>
      <color theme="1"/>
      <name val="Segoe UI"/>
      <family val="2"/>
    </font>
    <font>
      <sz val="14"/>
      <color theme="1"/>
      <name val="Segoe UI"/>
      <family val="2"/>
    </font>
    <font>
      <i/>
      <sz val="10"/>
      <color rgb="FF993300"/>
      <name val="Segoe UI"/>
      <family val="2"/>
    </font>
    <font>
      <sz val="14"/>
      <color rgb="FF00B050"/>
      <name val="Segoe UI"/>
      <family val="2"/>
    </font>
    <font>
      <sz val="14"/>
      <color theme="1" tint="0.499984740745262"/>
      <name val="Segoe UI"/>
      <family val="2"/>
    </font>
    <font>
      <sz val="14"/>
      <color rgb="FFFF0000"/>
      <name val="Segoe UI"/>
      <family val="2"/>
    </font>
  </fonts>
  <fills count="19">
    <fill>
      <patternFill patternType="none"/>
    </fill>
    <fill>
      <patternFill patternType="gray125"/>
    </fill>
    <fill>
      <patternFill patternType="solid">
        <fgColor rgb="FFEBF1DE"/>
        <bgColor rgb="FFEBF1DE"/>
      </patternFill>
    </fill>
    <fill>
      <patternFill patternType="solid">
        <fgColor theme="6" tint="-0.499984740745262"/>
        <bgColor theme="6" tint="-0.499984740745262"/>
      </patternFill>
    </fill>
    <fill>
      <patternFill patternType="solid">
        <fgColor theme="5" tint="-0.499984740745262"/>
        <bgColor theme="6" tint="-0.49998474074526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93300"/>
        <bgColor indexed="64"/>
      </patternFill>
    </fill>
    <fill>
      <patternFill patternType="solid">
        <fgColor rgb="FFFFFF00"/>
        <bgColor indexed="64"/>
      </patternFill>
    </fill>
  </fills>
  <borders count="82">
    <border>
      <left/>
      <right/>
      <top/>
      <bottom/>
      <diagonal/>
    </border>
    <border>
      <left style="thick">
        <color theme="5" tint="-0.499984740745262"/>
      </left>
      <right/>
      <top style="thick">
        <color theme="5" tint="-0.499984740745262"/>
      </top>
      <bottom style="thick">
        <color theme="5" tint="-0.499984740745262"/>
      </bottom>
      <diagonal/>
    </border>
    <border>
      <left style="thin">
        <color theme="6" tint="-0.499984740745262"/>
      </left>
      <right style="thin">
        <color theme="6" tint="-0.499984740745262"/>
      </right>
      <top style="thick">
        <color theme="6" tint="-0.499984740745262"/>
      </top>
      <bottom style="thick">
        <color theme="6" tint="-0.499984740745262"/>
      </bottom>
      <diagonal/>
    </border>
    <border>
      <left/>
      <right/>
      <top style="thick">
        <color theme="5" tint="-0.499984740745262"/>
      </top>
      <bottom style="thick">
        <color theme="5" tint="-0.499984740745262"/>
      </bottom>
      <diagonal/>
    </border>
    <border>
      <left/>
      <right style="thick">
        <color theme="5" tint="-0.499984740745262"/>
      </right>
      <top style="thick">
        <color theme="5" tint="-0.499984740745262"/>
      </top>
      <bottom style="thick">
        <color theme="5" tint="-0.499984740745262"/>
      </bottom>
      <diagonal/>
    </border>
    <border>
      <left style="thin">
        <color theme="0" tint="-0.24994659260841701"/>
      </left>
      <right/>
      <top style="thick">
        <color theme="5" tint="-0.499984740745262"/>
      </top>
      <bottom/>
      <diagonal/>
    </border>
    <border>
      <left/>
      <right/>
      <top style="thick">
        <color theme="5" tint="-0.499984740745262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indexed="22"/>
      </left>
      <right/>
      <top/>
      <bottom/>
      <diagonal/>
    </border>
    <border>
      <left/>
      <right style="thin">
        <color indexed="22"/>
      </right>
      <top/>
      <bottom/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 style="thin">
        <color indexed="22"/>
      </left>
      <right/>
      <top style="thin">
        <color theme="6" tint="-0.24994659260841701"/>
      </top>
      <bottom style="hair">
        <color indexed="22"/>
      </bottom>
      <diagonal/>
    </border>
    <border>
      <left style="thin">
        <color indexed="22"/>
      </left>
      <right/>
      <top style="hair">
        <color indexed="22"/>
      </top>
      <bottom style="hair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 style="thin">
        <color theme="6" tint="-0.24994659260841701"/>
      </top>
      <bottom style="hair">
        <color indexed="22"/>
      </bottom>
      <diagonal/>
    </border>
    <border>
      <left/>
      <right/>
      <top style="hair">
        <color indexed="22"/>
      </top>
      <bottom style="hair">
        <color indexed="22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22"/>
      </left>
      <right/>
      <top style="hair">
        <color indexed="22"/>
      </top>
      <bottom style="thin">
        <color theme="6"/>
      </bottom>
      <diagonal/>
    </border>
    <border>
      <left/>
      <right/>
      <top style="hair">
        <color indexed="22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/>
      <top style="thin">
        <color theme="6"/>
      </top>
      <bottom style="thin">
        <color theme="6"/>
      </bottom>
      <diagonal/>
    </border>
    <border>
      <left style="thin">
        <color theme="6"/>
      </left>
      <right/>
      <top style="thin">
        <color theme="6"/>
      </top>
      <bottom style="thin">
        <color theme="6" tint="-0.24994659260841701"/>
      </bottom>
      <diagonal/>
    </border>
    <border>
      <left/>
      <right style="thin">
        <color theme="6"/>
      </right>
      <top style="thin">
        <color theme="6"/>
      </top>
      <bottom style="thin">
        <color theme="6" tint="-0.24994659260841701"/>
      </bottom>
      <diagonal/>
    </border>
    <border>
      <left style="thin">
        <color theme="6"/>
      </left>
      <right/>
      <top/>
      <bottom style="thin">
        <color indexed="22"/>
      </bottom>
      <diagonal/>
    </border>
    <border>
      <left/>
      <right style="thin">
        <color theme="6"/>
      </right>
      <top style="thin">
        <color theme="6" tint="-0.24994659260841701"/>
      </top>
      <bottom style="hair">
        <color indexed="22"/>
      </bottom>
      <diagonal/>
    </border>
    <border>
      <left/>
      <right style="thin">
        <color theme="6"/>
      </right>
      <top style="hair">
        <color indexed="22"/>
      </top>
      <bottom style="hair">
        <color indexed="22"/>
      </bottom>
      <diagonal/>
    </border>
    <border>
      <left style="thin">
        <color theme="6"/>
      </left>
      <right style="thin">
        <color indexed="22"/>
      </right>
      <top style="thin">
        <color indexed="22"/>
      </top>
      <bottom style="thin">
        <color theme="6"/>
      </bottom>
      <diagonal/>
    </border>
    <border>
      <left/>
      <right style="thin">
        <color theme="6"/>
      </right>
      <top style="hair">
        <color indexed="22"/>
      </top>
      <bottom style="thin">
        <color theme="6"/>
      </bottom>
      <diagonal/>
    </border>
    <border>
      <left style="thin">
        <color theme="6"/>
      </left>
      <right/>
      <top/>
      <bottom style="thin">
        <color theme="6"/>
      </bottom>
      <diagonal/>
    </border>
    <border>
      <left style="thin">
        <color theme="6"/>
      </left>
      <right/>
      <top/>
      <bottom/>
      <diagonal/>
    </border>
    <border>
      <left/>
      <right style="thin">
        <color theme="6"/>
      </right>
      <top/>
      <bottom/>
      <diagonal/>
    </border>
    <border>
      <left/>
      <right/>
      <top/>
      <bottom style="thin">
        <color theme="6"/>
      </bottom>
      <diagonal/>
    </border>
    <border>
      <left/>
      <right style="thin">
        <color theme="6"/>
      </right>
      <top/>
      <bottom style="thin">
        <color theme="6"/>
      </bottom>
      <diagonal/>
    </border>
    <border>
      <left/>
      <right/>
      <top style="thin">
        <color theme="6"/>
      </top>
      <bottom style="thin">
        <color theme="6" tint="-0.24994659260841701"/>
      </bottom>
      <diagonal/>
    </border>
    <border>
      <left/>
      <right/>
      <top style="thin">
        <color indexed="22"/>
      </top>
      <bottom/>
      <diagonal/>
    </border>
    <border>
      <left style="thick">
        <color theme="9" tint="-0.24994659260841701"/>
      </left>
      <right/>
      <top style="thick">
        <color theme="6" tint="-0.24994659260841701"/>
      </top>
      <bottom style="thick">
        <color theme="6" tint="-0.24994659260841701"/>
      </bottom>
      <diagonal/>
    </border>
    <border>
      <left/>
      <right/>
      <top style="thick">
        <color theme="6" tint="-0.24994659260841701"/>
      </top>
      <bottom style="thick">
        <color theme="6" tint="-0.249946592608417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theme="9" tint="-0.24994659260841701"/>
      </left>
      <right style="medium">
        <color theme="9" tint="-0.24994659260841701"/>
      </right>
      <top style="medium">
        <color theme="9" tint="-0.24994659260841701"/>
      </top>
      <bottom style="medium">
        <color theme="9" tint="-0.24994659260841701"/>
      </bottom>
      <diagonal/>
    </border>
    <border>
      <left style="medium">
        <color theme="9" tint="-0.24994659260841701"/>
      </left>
      <right/>
      <top style="medium">
        <color theme="6" tint="-0.24994659260841701"/>
      </top>
      <bottom style="medium">
        <color theme="6" tint="-0.24994659260841701"/>
      </bottom>
      <diagonal/>
    </border>
    <border>
      <left/>
      <right/>
      <top style="medium">
        <color theme="6" tint="-0.24994659260841701"/>
      </top>
      <bottom style="medium">
        <color theme="6" tint="-0.24994659260841701"/>
      </bottom>
      <diagonal/>
    </border>
    <border>
      <left/>
      <right style="medium">
        <color theme="6" tint="-0.24994659260841701"/>
      </right>
      <top style="medium">
        <color theme="6" tint="-0.24994659260841701"/>
      </top>
      <bottom style="medium">
        <color theme="6" tint="-0.24994659260841701"/>
      </bottom>
      <diagonal/>
    </border>
    <border>
      <left style="thin">
        <color theme="9" tint="-0.24994659260841701"/>
      </left>
      <right style="medium">
        <color theme="9" tint="-0.24994659260841701"/>
      </right>
      <top style="medium">
        <color theme="9" tint="-0.24994659260841701"/>
      </top>
      <bottom style="medium">
        <color theme="9" tint="-0.24994659260841701"/>
      </bottom>
      <diagonal/>
    </border>
    <border>
      <left/>
      <right/>
      <top/>
      <bottom style="thin">
        <color theme="6" tint="-0.499984740745262"/>
      </bottom>
      <diagonal/>
    </border>
    <border>
      <left/>
      <right style="thin">
        <color theme="6" tint="-0.499984740745262"/>
      </right>
      <top/>
      <bottom style="thin">
        <color theme="6" tint="-0.499984740745262"/>
      </bottom>
      <diagonal/>
    </border>
    <border>
      <left style="thin">
        <color theme="6" tint="-0.499984740745262"/>
      </left>
      <right style="thin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 style="medium">
        <color theme="9" tint="-0.24994659260841701"/>
      </left>
      <right style="medium">
        <color theme="9" tint="-0.24994659260841701"/>
      </right>
      <top style="thin">
        <color theme="9" tint="-0.24994659260841701"/>
      </top>
      <bottom style="medium">
        <color theme="9" tint="-0.24994659260841701"/>
      </bottom>
      <diagonal/>
    </border>
    <border>
      <left style="medium">
        <color theme="9" tint="-0.24994659260841701"/>
      </left>
      <right/>
      <top style="thin">
        <color theme="6" tint="-0.24994659260841701"/>
      </top>
      <bottom style="medium">
        <color theme="6" tint="-0.24994659260841701"/>
      </bottom>
      <diagonal/>
    </border>
    <border>
      <left/>
      <right/>
      <top style="thin">
        <color theme="6" tint="-0.24994659260841701"/>
      </top>
      <bottom style="medium">
        <color theme="6" tint="-0.24994659260841701"/>
      </bottom>
      <diagonal/>
    </border>
    <border>
      <left/>
      <right style="medium">
        <color theme="6" tint="-0.24994659260841701"/>
      </right>
      <top style="thin">
        <color theme="6" tint="-0.24994659260841701"/>
      </top>
      <bottom style="medium">
        <color theme="6" tint="-0.24994659260841701"/>
      </bottom>
      <diagonal/>
    </border>
    <border>
      <left style="medium">
        <color theme="2" tint="-0.499984740745262"/>
      </left>
      <right/>
      <top style="medium">
        <color theme="2" tint="-0.499984740745262"/>
      </top>
      <bottom style="medium">
        <color theme="2" tint="-0.499984740745262"/>
      </bottom>
      <diagonal/>
    </border>
    <border>
      <left/>
      <right/>
      <top style="medium">
        <color theme="2" tint="-0.499984740745262"/>
      </top>
      <bottom style="medium">
        <color theme="2" tint="-0.499984740745262"/>
      </bottom>
      <diagonal/>
    </border>
    <border>
      <left/>
      <right style="medium">
        <color theme="2" tint="-0.499984740745262"/>
      </right>
      <top style="medium">
        <color theme="2" tint="-0.499984740745262"/>
      </top>
      <bottom style="medium">
        <color theme="2" tint="-0.499984740745262"/>
      </bottom>
      <diagonal/>
    </border>
    <border>
      <left style="thin">
        <color theme="2" tint="-0.499984740745262"/>
      </left>
      <right/>
      <top style="thin">
        <color theme="2" tint="-0.499984740745262"/>
      </top>
      <bottom style="thin">
        <color theme="2" tint="-0.499984740745262"/>
      </bottom>
      <diagonal/>
    </border>
    <border>
      <left/>
      <right/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0" tint="-0.249977111117893"/>
      </left>
      <right style="medium">
        <color theme="9" tint="-0.24994659260841701"/>
      </right>
      <top style="thin">
        <color theme="0" tint="-0.249977111117893"/>
      </top>
      <bottom style="medium">
        <color theme="9" tint="-0.24994659260841701"/>
      </bottom>
      <diagonal/>
    </border>
    <border>
      <left style="medium">
        <color theme="9" tint="-0.24994659260841701"/>
      </left>
      <right/>
      <top style="thin">
        <color theme="0" tint="-0.249977111117893"/>
      </top>
      <bottom style="medium">
        <color theme="6" tint="-0.24994659260841701"/>
      </bottom>
      <diagonal/>
    </border>
    <border>
      <left/>
      <right/>
      <top style="thin">
        <color theme="0" tint="-0.249977111117893"/>
      </top>
      <bottom style="medium">
        <color theme="6" tint="-0.2499465926084170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6" tint="-0.24994659260841701"/>
      </bottom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/>
      <right style="thin">
        <color theme="0" tint="-0.249977111117893"/>
      </right>
      <top/>
      <bottom style="thin">
        <color indexed="22"/>
      </bottom>
      <diagonal/>
    </border>
    <border>
      <left style="thin">
        <color indexed="22"/>
      </left>
      <right style="thin">
        <color theme="0" tint="-0.249977111117893"/>
      </right>
      <top style="thin">
        <color indexed="22"/>
      </top>
      <bottom style="thin">
        <color indexed="22"/>
      </bottom>
      <diagonal/>
    </border>
    <border>
      <left style="thin">
        <color theme="0" tint="-0.249977111117893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/>
      <right style="thin">
        <color theme="0" tint="-0.249977111117893"/>
      </right>
      <top style="medium">
        <color theme="6" tint="-0.24994659260841701"/>
      </top>
      <bottom style="medium">
        <color theme="6" tint="-0.24994659260841701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n">
        <color theme="0" tint="-0.249977111117893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0" tint="-0.249977111117893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/>
      <right style="thin">
        <color theme="0" tint="-0.249977111117893"/>
      </right>
      <top style="thick">
        <color theme="6" tint="-0.24994659260841701"/>
      </top>
      <bottom style="thick">
        <color theme="6" tint="-0.24994659260841701"/>
      </bottom>
      <diagonal/>
    </border>
    <border>
      <left style="thin">
        <color indexed="22"/>
      </left>
      <right/>
      <top/>
      <bottom style="thin">
        <color theme="0" tint="-0.249977111117893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2" borderId="0" applyFont="0" applyBorder="0" applyAlignment="0"/>
    <xf numFmtId="0" fontId="3" fillId="3" borderId="2">
      <alignment horizontal="center" vertical="center"/>
    </xf>
    <xf numFmtId="0" fontId="39" fillId="0" borderId="0" applyNumberFormat="0" applyFill="0" applyBorder="0" applyAlignment="0" applyProtection="0">
      <alignment vertical="top"/>
      <protection locked="0"/>
    </xf>
    <xf numFmtId="9" fontId="65" fillId="0" borderId="0" applyFont="0" applyFill="0" applyBorder="0" applyAlignment="0" applyProtection="0"/>
  </cellStyleXfs>
  <cellXfs count="297">
    <xf numFmtId="0" fontId="0" fillId="0" borderId="0" xfId="0"/>
    <xf numFmtId="0" fontId="0" fillId="6" borderId="0" xfId="0" applyFill="1" applyAlignment="1">
      <alignment vertical="center"/>
    </xf>
    <xf numFmtId="0" fontId="0" fillId="6" borderId="36" xfId="0" applyFill="1" applyBorder="1" applyAlignment="1">
      <alignment vertical="center"/>
    </xf>
    <xf numFmtId="0" fontId="0" fillId="6" borderId="35" xfId="0" applyFill="1" applyBorder="1" applyAlignment="1">
      <alignment vertical="center"/>
    </xf>
    <xf numFmtId="0" fontId="10" fillId="6" borderId="35" xfId="0" applyFont="1" applyFill="1" applyBorder="1" applyAlignment="1">
      <alignment vertical="center"/>
    </xf>
    <xf numFmtId="0" fontId="10" fillId="6" borderId="36" xfId="0" applyFont="1" applyFill="1" applyBorder="1" applyAlignment="1">
      <alignment vertical="center"/>
    </xf>
    <xf numFmtId="0" fontId="10" fillId="6" borderId="34" xfId="0" applyFont="1" applyFill="1" applyBorder="1" applyAlignment="1">
      <alignment vertical="center"/>
    </xf>
    <xf numFmtId="0" fontId="10" fillId="6" borderId="37" xfId="0" applyFont="1" applyFill="1" applyBorder="1" applyAlignment="1">
      <alignment vertical="center"/>
    </xf>
    <xf numFmtId="0" fontId="10" fillId="6" borderId="38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5" borderId="0" xfId="0" applyFill="1" applyAlignment="1">
      <alignment vertical="center"/>
    </xf>
    <xf numFmtId="0" fontId="10" fillId="5" borderId="0" xfId="0" applyFont="1" applyFill="1" applyAlignment="1">
      <alignment vertical="center"/>
    </xf>
    <xf numFmtId="0" fontId="0" fillId="6" borderId="0" xfId="0" applyFill="1"/>
    <xf numFmtId="0" fontId="0" fillId="6" borderId="35" xfId="0" applyFill="1" applyBorder="1"/>
    <xf numFmtId="0" fontId="0" fillId="6" borderId="36" xfId="0" applyFill="1" applyBorder="1"/>
    <xf numFmtId="10" fontId="67" fillId="15" borderId="43" xfId="0" applyNumberFormat="1" applyFont="1" applyFill="1" applyBorder="1" applyAlignment="1" applyProtection="1">
      <alignment horizontal="center"/>
      <protection locked="0"/>
    </xf>
    <xf numFmtId="0" fontId="22" fillId="16" borderId="0" xfId="0" applyFont="1" applyFill="1"/>
    <xf numFmtId="0" fontId="21" fillId="16" borderId="0" xfId="0" applyFont="1" applyFill="1"/>
    <xf numFmtId="0" fontId="22" fillId="0" borderId="0" xfId="0" applyFont="1"/>
    <xf numFmtId="0" fontId="0" fillId="16" borderId="0" xfId="0" applyFill="1"/>
    <xf numFmtId="0" fontId="13" fillId="16" borderId="0" xfId="0" applyFont="1" applyFill="1"/>
    <xf numFmtId="0" fontId="13" fillId="6" borderId="65" xfId="0" applyFont="1" applyFill="1" applyBorder="1"/>
    <xf numFmtId="0" fontId="13" fillId="6" borderId="0" xfId="0" applyFont="1" applyFill="1"/>
    <xf numFmtId="0" fontId="13" fillId="6" borderId="66" xfId="0" applyFont="1" applyFill="1" applyBorder="1"/>
    <xf numFmtId="0" fontId="44" fillId="12" borderId="61" xfId="0" applyFont="1" applyFill="1" applyBorder="1" applyAlignment="1">
      <alignment horizontal="center" vertical="center"/>
    </xf>
    <xf numFmtId="0" fontId="45" fillId="6" borderId="0" xfId="0" applyFont="1" applyFill="1" applyAlignment="1">
      <alignment horizontal="center"/>
    </xf>
    <xf numFmtId="0" fontId="47" fillId="6" borderId="65" xfId="0" applyFont="1" applyFill="1" applyBorder="1" applyAlignment="1">
      <alignment horizontal="center"/>
    </xf>
    <xf numFmtId="0" fontId="8" fillId="6" borderId="0" xfId="0" applyFont="1" applyFill="1" applyAlignment="1">
      <alignment vertical="center"/>
    </xf>
    <xf numFmtId="0" fontId="8" fillId="6" borderId="0" xfId="0" applyFont="1" applyFill="1" applyAlignment="1">
      <alignment horizontal="center"/>
    </xf>
    <xf numFmtId="0" fontId="8" fillId="6" borderId="66" xfId="0" applyFont="1" applyFill="1" applyBorder="1" applyAlignment="1">
      <alignment horizontal="center"/>
    </xf>
    <xf numFmtId="0" fontId="45" fillId="6" borderId="65" xfId="0" applyFont="1" applyFill="1" applyBorder="1" applyAlignment="1">
      <alignment horizontal="center"/>
    </xf>
    <xf numFmtId="0" fontId="23" fillId="16" borderId="0" xfId="0" applyFont="1" applyFill="1"/>
    <xf numFmtId="0" fontId="18" fillId="6" borderId="65" xfId="0" applyFont="1" applyFill="1" applyBorder="1"/>
    <xf numFmtId="0" fontId="46" fillId="6" borderId="65" xfId="0" applyFont="1" applyFill="1" applyBorder="1" applyAlignment="1">
      <alignment horizontal="center"/>
    </xf>
    <xf numFmtId="0" fontId="18" fillId="6" borderId="0" xfId="0" applyFont="1" applyFill="1"/>
    <xf numFmtId="0" fontId="50" fillId="6" borderId="43" xfId="0" applyFont="1" applyFill="1" applyBorder="1" applyAlignment="1">
      <alignment horizontal="center"/>
    </xf>
    <xf numFmtId="0" fontId="50" fillId="6" borderId="68" xfId="0" applyFont="1" applyFill="1" applyBorder="1" applyAlignment="1">
      <alignment horizontal="center"/>
    </xf>
    <xf numFmtId="0" fontId="48" fillId="6" borderId="0" xfId="0" applyFont="1" applyFill="1"/>
    <xf numFmtId="0" fontId="18" fillId="6" borderId="66" xfId="0" applyFont="1" applyFill="1" applyBorder="1"/>
    <xf numFmtId="0" fontId="18" fillId="16" borderId="0" xfId="0" applyFont="1" applyFill="1"/>
    <xf numFmtId="0" fontId="23" fillId="0" borderId="0" xfId="0" applyFont="1"/>
    <xf numFmtId="0" fontId="16" fillId="6" borderId="17" xfId="0" applyFont="1" applyFill="1" applyBorder="1" applyAlignment="1">
      <alignment horizontal="left"/>
    </xf>
    <xf numFmtId="169" fontId="62" fillId="15" borderId="43" xfId="0" applyNumberFormat="1" applyFont="1" applyFill="1" applyBorder="1" applyAlignment="1">
      <alignment shrinkToFit="1"/>
    </xf>
    <xf numFmtId="169" fontId="62" fillId="15" borderId="68" xfId="0" applyNumberFormat="1" applyFont="1" applyFill="1" applyBorder="1" applyAlignment="1">
      <alignment shrinkToFit="1"/>
    </xf>
    <xf numFmtId="0" fontId="69" fillId="6" borderId="0" xfId="0" applyFont="1" applyFill="1" applyAlignment="1">
      <alignment horizontal="center" vertical="top"/>
    </xf>
    <xf numFmtId="167" fontId="9" fillId="6" borderId="0" xfId="0" applyNumberFormat="1" applyFont="1" applyFill="1"/>
    <xf numFmtId="3" fontId="60" fillId="6" borderId="0" xfId="0" applyNumberFormat="1" applyFont="1" applyFill="1"/>
    <xf numFmtId="3" fontId="60" fillId="6" borderId="66" xfId="0" applyNumberFormat="1" applyFont="1" applyFill="1" applyBorder="1"/>
    <xf numFmtId="0" fontId="16" fillId="6" borderId="0" xfId="0" applyFont="1" applyFill="1" applyAlignment="1">
      <alignment horizontal="left"/>
    </xf>
    <xf numFmtId="0" fontId="38" fillId="16" borderId="0" xfId="0" applyFont="1" applyFill="1"/>
    <xf numFmtId="0" fontId="9" fillId="6" borderId="65" xfId="0" applyFont="1" applyFill="1" applyBorder="1"/>
    <xf numFmtId="0" fontId="32" fillId="6" borderId="65" xfId="0" applyFont="1" applyFill="1" applyBorder="1" applyAlignment="1">
      <alignment horizontal="center"/>
    </xf>
    <xf numFmtId="3" fontId="51" fillId="6" borderId="0" xfId="0" applyNumberFormat="1" applyFont="1" applyFill="1"/>
    <xf numFmtId="0" fontId="51" fillId="6" borderId="0" xfId="4" applyFont="1" applyFill="1" applyBorder="1" applyAlignment="1" applyProtection="1">
      <alignment vertical="center"/>
    </xf>
    <xf numFmtId="0" fontId="9" fillId="6" borderId="66" xfId="0" applyFont="1" applyFill="1" applyBorder="1"/>
    <xf numFmtId="0" fontId="9" fillId="16" borderId="0" xfId="0" applyFont="1" applyFill="1"/>
    <xf numFmtId="0" fontId="38" fillId="0" borderId="0" xfId="0" applyFont="1"/>
    <xf numFmtId="0" fontId="9" fillId="6" borderId="0" xfId="0" applyFont="1" applyFill="1"/>
    <xf numFmtId="0" fontId="44" fillId="12" borderId="69" xfId="0" applyFont="1" applyFill="1" applyBorder="1" applyAlignment="1">
      <alignment horizontal="center" vertical="center"/>
    </xf>
    <xf numFmtId="0" fontId="50" fillId="6" borderId="0" xfId="0" applyFont="1" applyFill="1"/>
    <xf numFmtId="0" fontId="8" fillId="6" borderId="0" xfId="0" applyFont="1" applyFill="1"/>
    <xf numFmtId="3" fontId="48" fillId="6" borderId="0" xfId="0" applyNumberFormat="1" applyFont="1" applyFill="1" applyAlignment="1">
      <alignment horizontal="left"/>
    </xf>
    <xf numFmtId="0" fontId="16" fillId="6" borderId="66" xfId="0" applyFont="1" applyFill="1" applyBorder="1" applyAlignment="1">
      <alignment horizontal="left"/>
    </xf>
    <xf numFmtId="3" fontId="60" fillId="6" borderId="0" xfId="0" applyNumberFormat="1" applyFont="1" applyFill="1" applyAlignment="1">
      <alignment horizontal="center"/>
    </xf>
    <xf numFmtId="3" fontId="60" fillId="6" borderId="66" xfId="0" applyNumberFormat="1" applyFont="1" applyFill="1" applyBorder="1" applyAlignment="1">
      <alignment horizontal="center"/>
    </xf>
    <xf numFmtId="4" fontId="9" fillId="6" borderId="0" xfId="0" applyNumberFormat="1" applyFont="1" applyFill="1"/>
    <xf numFmtId="0" fontId="8" fillId="6" borderId="49" xfId="0" applyFont="1" applyFill="1" applyBorder="1" applyAlignment="1">
      <alignment horizontal="left" vertical="center"/>
    </xf>
    <xf numFmtId="0" fontId="9" fillId="6" borderId="49" xfId="0" applyFont="1" applyFill="1" applyBorder="1"/>
    <xf numFmtId="0" fontId="9" fillId="6" borderId="50" xfId="0" applyFont="1" applyFill="1" applyBorder="1"/>
    <xf numFmtId="170" fontId="59" fillId="18" borderId="51" xfId="0" applyNumberFormat="1" applyFont="1" applyFill="1" applyBorder="1" applyAlignment="1">
      <alignment horizontal="center" shrinkToFit="1"/>
    </xf>
    <xf numFmtId="0" fontId="9" fillId="6" borderId="71" xfId="0" applyFont="1" applyFill="1" applyBorder="1"/>
    <xf numFmtId="0" fontId="9" fillId="6" borderId="72" xfId="0" applyFont="1" applyFill="1" applyBorder="1"/>
    <xf numFmtId="0" fontId="9" fillId="6" borderId="73" xfId="0" applyFont="1" applyFill="1" applyBorder="1"/>
    <xf numFmtId="0" fontId="50" fillId="6" borderId="72" xfId="0" applyFont="1" applyFill="1" applyBorder="1"/>
    <xf numFmtId="0" fontId="22" fillId="16" borderId="40" xfId="0" applyFont="1" applyFill="1" applyBorder="1"/>
    <xf numFmtId="0" fontId="44" fillId="12" borderId="52" xfId="0" applyFont="1" applyFill="1" applyBorder="1" applyAlignment="1">
      <alignment horizontal="center" vertical="center"/>
    </xf>
    <xf numFmtId="0" fontId="47" fillId="6" borderId="0" xfId="0" applyFont="1" applyFill="1" applyAlignment="1">
      <alignment horizontal="center"/>
    </xf>
    <xf numFmtId="0" fontId="46" fillId="6" borderId="0" xfId="0" applyFont="1" applyFill="1" applyAlignment="1">
      <alignment horizontal="center"/>
    </xf>
    <xf numFmtId="0" fontId="48" fillId="6" borderId="43" xfId="0" applyFont="1" applyFill="1" applyBorder="1" applyAlignment="1">
      <alignment horizontal="center"/>
    </xf>
    <xf numFmtId="0" fontId="8" fillId="6" borderId="17" xfId="0" applyFont="1" applyFill="1" applyBorder="1" applyAlignment="1">
      <alignment horizontal="right"/>
    </xf>
    <xf numFmtId="0" fontId="32" fillId="6" borderId="0" xfId="0" applyFont="1" applyFill="1" applyAlignment="1">
      <alignment horizontal="center"/>
    </xf>
    <xf numFmtId="0" fontId="8" fillId="6" borderId="17" xfId="0" applyFont="1" applyFill="1" applyBorder="1" applyAlignment="1">
      <alignment horizontal="left"/>
    </xf>
    <xf numFmtId="0" fontId="51" fillId="6" borderId="66" xfId="4" applyFont="1" applyFill="1" applyBorder="1" applyAlignment="1" applyProtection="1">
      <alignment vertical="center"/>
    </xf>
    <xf numFmtId="0" fontId="44" fillId="12" borderId="44" xfId="0" applyFont="1" applyFill="1" applyBorder="1" applyAlignment="1">
      <alignment horizontal="center" vertical="center"/>
    </xf>
    <xf numFmtId="0" fontId="8" fillId="6" borderId="50" xfId="0" applyFont="1" applyFill="1" applyBorder="1" applyAlignment="1">
      <alignment horizontal="left"/>
    </xf>
    <xf numFmtId="10" fontId="8" fillId="18" borderId="51" xfId="5" applyNumberFormat="1" applyFont="1" applyFill="1" applyBorder="1" applyAlignment="1" applyProtection="1">
      <alignment horizontal="center"/>
    </xf>
    <xf numFmtId="0" fontId="18" fillId="6" borderId="0" xfId="0" applyFont="1" applyFill="1" applyAlignment="1">
      <alignment horizontal="right"/>
    </xf>
    <xf numFmtId="0" fontId="53" fillId="12" borderId="44" xfId="0" applyFont="1" applyFill="1" applyBorder="1" applyAlignment="1">
      <alignment horizontal="center" vertical="center"/>
    </xf>
    <xf numFmtId="0" fontId="53" fillId="12" borderId="48" xfId="0" applyFont="1" applyFill="1" applyBorder="1" applyAlignment="1">
      <alignment horizontal="center" vertical="center"/>
    </xf>
    <xf numFmtId="0" fontId="55" fillId="13" borderId="47" xfId="0" applyFont="1" applyFill="1" applyBorder="1" applyAlignment="1">
      <alignment vertical="center"/>
    </xf>
    <xf numFmtId="0" fontId="8" fillId="6" borderId="11" xfId="0" applyFont="1" applyFill="1" applyBorder="1" applyAlignment="1">
      <alignment horizontal="center"/>
    </xf>
    <xf numFmtId="0" fontId="48" fillId="6" borderId="0" xfId="0" applyFont="1" applyFill="1" applyAlignment="1">
      <alignment horizontal="center" vertical="center"/>
    </xf>
    <xf numFmtId="0" fontId="48" fillId="6" borderId="11" xfId="0" applyFont="1" applyFill="1" applyBorder="1" applyAlignment="1">
      <alignment horizontal="center" vertical="center"/>
    </xf>
    <xf numFmtId="0" fontId="8" fillId="6" borderId="13" xfId="0" applyFont="1" applyFill="1" applyBorder="1" applyAlignment="1">
      <alignment horizontal="left"/>
    </xf>
    <xf numFmtId="4" fontId="49" fillId="15" borderId="43" xfId="0" applyNumberFormat="1" applyFont="1" applyFill="1" applyBorder="1"/>
    <xf numFmtId="0" fontId="25" fillId="6" borderId="12" xfId="0" applyFont="1" applyFill="1" applyBorder="1"/>
    <xf numFmtId="0" fontId="56" fillId="6" borderId="0" xfId="0" applyFont="1" applyFill="1"/>
    <xf numFmtId="0" fontId="56" fillId="6" borderId="0" xfId="0" applyFont="1" applyFill="1" applyAlignment="1">
      <alignment horizontal="center"/>
    </xf>
    <xf numFmtId="0" fontId="25" fillId="6" borderId="0" xfId="0" applyFont="1" applyFill="1"/>
    <xf numFmtId="0" fontId="25" fillId="6" borderId="66" xfId="0" applyFont="1" applyFill="1" applyBorder="1"/>
    <xf numFmtId="4" fontId="56" fillId="6" borderId="0" xfId="0" applyNumberFormat="1" applyFont="1" applyFill="1"/>
    <xf numFmtId="4" fontId="56" fillId="6" borderId="0" xfId="0" applyNumberFormat="1" applyFont="1" applyFill="1" applyAlignment="1">
      <alignment horizontal="center"/>
    </xf>
    <xf numFmtId="4" fontId="8" fillId="18" borderId="43" xfId="0" applyNumberFormat="1" applyFont="1" applyFill="1" applyBorder="1"/>
    <xf numFmtId="0" fontId="48" fillId="6" borderId="0" xfId="0" applyFont="1" applyFill="1" applyAlignment="1">
      <alignment horizontal="center"/>
    </xf>
    <xf numFmtId="4" fontId="48" fillId="6" borderId="0" xfId="0" applyNumberFormat="1" applyFont="1" applyFill="1" applyAlignment="1">
      <alignment horizontal="center"/>
    </xf>
    <xf numFmtId="0" fontId="9" fillId="6" borderId="12" xfId="0" applyFont="1" applyFill="1" applyBorder="1"/>
    <xf numFmtId="0" fontId="48" fillId="6" borderId="11" xfId="0" applyFont="1" applyFill="1" applyBorder="1" applyAlignment="1">
      <alignment horizontal="center"/>
    </xf>
    <xf numFmtId="10" fontId="16" fillId="6" borderId="0" xfId="0" applyNumberFormat="1" applyFont="1" applyFill="1"/>
    <xf numFmtId="0" fontId="35" fillId="6" borderId="66" xfId="0" applyFont="1" applyFill="1" applyBorder="1" applyAlignment="1">
      <alignment vertical="top"/>
    </xf>
    <xf numFmtId="168" fontId="70" fillId="18" borderId="51" xfId="0" applyNumberFormat="1" applyFont="1" applyFill="1" applyBorder="1" applyAlignment="1">
      <alignment horizontal="center"/>
    </xf>
    <xf numFmtId="0" fontId="9" fillId="6" borderId="11" xfId="0" applyFont="1" applyFill="1" applyBorder="1"/>
    <xf numFmtId="0" fontId="9" fillId="6" borderId="81" xfId="0" applyFont="1" applyFill="1" applyBorder="1"/>
    <xf numFmtId="0" fontId="61" fillId="16" borderId="0" xfId="0" applyFont="1" applyFill="1"/>
    <xf numFmtId="0" fontId="10" fillId="16" borderId="0" xfId="0" applyFont="1" applyFill="1"/>
    <xf numFmtId="0" fontId="28" fillId="6" borderId="65" xfId="0" applyFont="1" applyFill="1" applyBorder="1" applyAlignment="1">
      <alignment horizontal="center"/>
    </xf>
    <xf numFmtId="0" fontId="28" fillId="6" borderId="0" xfId="0" applyFont="1" applyFill="1" applyAlignment="1">
      <alignment horizontal="center"/>
    </xf>
    <xf numFmtId="0" fontId="28" fillId="6" borderId="66" xfId="0" applyFont="1" applyFill="1" applyBorder="1" applyAlignment="1">
      <alignment horizontal="center"/>
    </xf>
    <xf numFmtId="0" fontId="29" fillId="12" borderId="77" xfId="0" applyFont="1" applyFill="1" applyBorder="1" applyAlignment="1">
      <alignment horizontal="center"/>
    </xf>
    <xf numFmtId="0" fontId="31" fillId="6" borderId="0" xfId="0" applyFont="1" applyFill="1" applyAlignment="1">
      <alignment vertical="center"/>
    </xf>
    <xf numFmtId="0" fontId="31" fillId="6" borderId="0" xfId="0" applyFont="1" applyFill="1" applyAlignment="1">
      <alignment horizontal="center"/>
    </xf>
    <xf numFmtId="0" fontId="31" fillId="6" borderId="66" xfId="0" applyFont="1" applyFill="1" applyBorder="1" applyAlignment="1">
      <alignment horizontal="center"/>
    </xf>
    <xf numFmtId="0" fontId="33" fillId="6" borderId="65" xfId="0" applyFont="1" applyFill="1" applyBorder="1" applyAlignment="1">
      <alignment horizontal="center"/>
    </xf>
    <xf numFmtId="0" fontId="34" fillId="6" borderId="0" xfId="0" applyFont="1" applyFill="1" applyAlignment="1">
      <alignment horizontal="center"/>
    </xf>
    <xf numFmtId="0" fontId="35" fillId="6" borderId="0" xfId="0" applyFont="1" applyFill="1" applyAlignment="1">
      <alignment horizontal="center" vertical="center"/>
    </xf>
    <xf numFmtId="0" fontId="35" fillId="6" borderId="66" xfId="0" applyFont="1" applyFill="1" applyBorder="1" applyAlignment="1">
      <alignment horizontal="center" vertical="center"/>
    </xf>
    <xf numFmtId="0" fontId="2" fillId="16" borderId="0" xfId="0" applyFont="1" applyFill="1"/>
    <xf numFmtId="0" fontId="31" fillId="6" borderId="17" xfId="0" applyFont="1" applyFill="1" applyBorder="1" applyAlignment="1">
      <alignment horizontal="left" vertical="center"/>
    </xf>
    <xf numFmtId="4" fontId="36" fillId="7" borderId="43" xfId="0" applyNumberFormat="1" applyFont="1" applyFill="1" applyBorder="1" applyAlignment="1">
      <alignment horizontal="right" shrinkToFit="1"/>
    </xf>
    <xf numFmtId="0" fontId="13" fillId="6" borderId="0" xfId="0" applyFont="1" applyFill="1" applyAlignment="1">
      <alignment shrinkToFit="1"/>
    </xf>
    <xf numFmtId="0" fontId="34" fillId="6" borderId="0" xfId="0" applyFont="1" applyFill="1" applyAlignment="1">
      <alignment horizontal="center" vertical="center" shrinkToFit="1"/>
    </xf>
    <xf numFmtId="0" fontId="37" fillId="6" borderId="43" xfId="0" applyFont="1" applyFill="1" applyBorder="1" applyAlignment="1">
      <alignment horizontal="center" vertical="center" shrinkToFit="1"/>
    </xf>
    <xf numFmtId="0" fontId="37" fillId="6" borderId="68" xfId="0" applyFont="1" applyFill="1" applyBorder="1" applyAlignment="1">
      <alignment horizontal="center" vertical="center" shrinkToFit="1"/>
    </xf>
    <xf numFmtId="0" fontId="19" fillId="16" borderId="0" xfId="0" applyFont="1" applyFill="1"/>
    <xf numFmtId="0" fontId="31" fillId="6" borderId="13" xfId="0" applyFont="1" applyFill="1" applyBorder="1" applyAlignment="1">
      <alignment horizontal="left"/>
    </xf>
    <xf numFmtId="169" fontId="31" fillId="0" borderId="43" xfId="0" applyNumberFormat="1" applyFont="1" applyBorder="1" applyAlignment="1">
      <alignment shrinkToFit="1"/>
    </xf>
    <xf numFmtId="169" fontId="36" fillId="7" borderId="43" xfId="0" applyNumberFormat="1" applyFont="1" applyFill="1" applyBorder="1" applyAlignment="1">
      <alignment shrinkToFit="1"/>
    </xf>
    <xf numFmtId="169" fontId="36" fillId="7" borderId="68" xfId="0" applyNumberFormat="1" applyFont="1" applyFill="1" applyBorder="1" applyAlignment="1">
      <alignment shrinkToFit="1"/>
    </xf>
    <xf numFmtId="0" fontId="29" fillId="12" borderId="79" xfId="0" applyFont="1" applyFill="1" applyBorder="1" applyAlignment="1">
      <alignment horizontal="center"/>
    </xf>
    <xf numFmtId="0" fontId="34" fillId="6" borderId="0" xfId="0" applyFont="1" applyFill="1" applyAlignment="1">
      <alignment horizontal="center" vertical="center"/>
    </xf>
    <xf numFmtId="0" fontId="31" fillId="6" borderId="17" xfId="0" applyFont="1" applyFill="1" applyBorder="1" applyAlignment="1">
      <alignment horizontal="left"/>
    </xf>
    <xf numFmtId="0" fontId="37" fillId="6" borderId="0" xfId="0" applyFont="1" applyFill="1" applyAlignment="1">
      <alignment horizontal="left"/>
    </xf>
    <xf numFmtId="3" fontId="35" fillId="6" borderId="0" xfId="0" applyNumberFormat="1" applyFont="1" applyFill="1" applyAlignment="1">
      <alignment horizontal="left"/>
    </xf>
    <xf numFmtId="0" fontId="31" fillId="6" borderId="0" xfId="0" applyFont="1" applyFill="1" applyAlignment="1">
      <alignment horizontal="left"/>
    </xf>
    <xf numFmtId="0" fontId="31" fillId="6" borderId="66" xfId="0" applyFont="1" applyFill="1" applyBorder="1" applyAlignment="1">
      <alignment horizontal="left"/>
    </xf>
    <xf numFmtId="0" fontId="13" fillId="6" borderId="0" xfId="0" applyFont="1" applyFill="1" applyAlignment="1">
      <alignment horizontal="right"/>
    </xf>
    <xf numFmtId="3" fontId="41" fillId="6" borderId="0" xfId="0" applyNumberFormat="1" applyFont="1" applyFill="1" applyAlignment="1">
      <alignment horizontal="center"/>
    </xf>
    <xf numFmtId="3" fontId="41" fillId="6" borderId="66" xfId="0" applyNumberFormat="1" applyFont="1" applyFill="1" applyBorder="1" applyAlignment="1">
      <alignment horizontal="center"/>
    </xf>
    <xf numFmtId="0" fontId="42" fillId="6" borderId="17" xfId="0" applyFont="1" applyFill="1" applyBorder="1" applyAlignment="1">
      <alignment horizontal="left"/>
    </xf>
    <xf numFmtId="3" fontId="37" fillId="6" borderId="0" xfId="0" applyNumberFormat="1" applyFont="1" applyFill="1" applyAlignment="1">
      <alignment horizontal="left"/>
    </xf>
    <xf numFmtId="0" fontId="43" fillId="6" borderId="0" xfId="0" applyFont="1" applyFill="1"/>
    <xf numFmtId="3" fontId="37" fillId="6" borderId="0" xfId="0" applyNumberFormat="1" applyFont="1" applyFill="1" applyAlignment="1">
      <alignment horizontal="left" vertical="center"/>
    </xf>
    <xf numFmtId="0" fontId="13" fillId="6" borderId="72" xfId="0" applyFont="1" applyFill="1" applyBorder="1"/>
    <xf numFmtId="0" fontId="13" fillId="6" borderId="73" xfId="0" applyFont="1" applyFill="1" applyBorder="1"/>
    <xf numFmtId="0" fontId="75" fillId="6" borderId="0" xfId="0" applyFont="1" applyFill="1"/>
    <xf numFmtId="0" fontId="75" fillId="6" borderId="36" xfId="0" applyFont="1" applyFill="1" applyBorder="1"/>
    <xf numFmtId="0" fontId="13" fillId="6" borderId="34" xfId="0" applyFont="1" applyFill="1" applyBorder="1"/>
    <xf numFmtId="0" fontId="13" fillId="6" borderId="37" xfId="0" applyFont="1" applyFill="1" applyBorder="1"/>
    <xf numFmtId="0" fontId="13" fillId="6" borderId="38" xfId="0" applyFont="1" applyFill="1" applyBorder="1"/>
    <xf numFmtId="0" fontId="76" fillId="6" borderId="0" xfId="0" quotePrefix="1" applyFont="1" applyFill="1" applyAlignment="1">
      <alignment horizontal="right"/>
    </xf>
    <xf numFmtId="0" fontId="77" fillId="6" borderId="0" xfId="0" applyFont="1" applyFill="1"/>
    <xf numFmtId="0" fontId="76" fillId="6" borderId="35" xfId="0" applyFont="1" applyFill="1" applyBorder="1"/>
    <xf numFmtId="0" fontId="77" fillId="6" borderId="35" xfId="0" applyFont="1" applyFill="1" applyBorder="1"/>
    <xf numFmtId="0" fontId="77" fillId="6" borderId="35" xfId="0" applyFont="1" applyFill="1" applyBorder="1" applyAlignment="1">
      <alignment horizontal="center" vertical="center"/>
    </xf>
    <xf numFmtId="4" fontId="31" fillId="14" borderId="43" xfId="0" applyNumberFormat="1" applyFont="1" applyFill="1" applyBorder="1" applyAlignment="1">
      <alignment horizontal="center" shrinkToFit="1"/>
    </xf>
    <xf numFmtId="10" fontId="31" fillId="14" borderId="43" xfId="0" applyNumberFormat="1" applyFont="1" applyFill="1" applyBorder="1" applyAlignment="1">
      <alignment horizontal="center" shrinkToFit="1"/>
    </xf>
    <xf numFmtId="0" fontId="4" fillId="4" borderId="3" xfId="3" applyFont="1" applyFill="1" applyBorder="1" applyAlignment="1">
      <alignment vertical="center"/>
    </xf>
    <xf numFmtId="0" fontId="4" fillId="4" borderId="4" xfId="3" applyFont="1" applyFill="1" applyBorder="1" applyAlignment="1">
      <alignment vertical="center"/>
    </xf>
    <xf numFmtId="0" fontId="5" fillId="6" borderId="5" xfId="0" applyFont="1" applyFill="1" applyBorder="1" applyAlignment="1">
      <alignment vertical="center" wrapText="1"/>
    </xf>
    <xf numFmtId="0" fontId="5" fillId="6" borderId="6" xfId="0" applyFont="1" applyFill="1" applyBorder="1" applyAlignment="1">
      <alignment horizontal="left" vertical="center" wrapText="1"/>
    </xf>
    <xf numFmtId="0" fontId="6" fillId="6" borderId="0" xfId="0" applyFont="1" applyFill="1" applyAlignment="1">
      <alignment vertical="center" wrapText="1"/>
    </xf>
    <xf numFmtId="0" fontId="7" fillId="6" borderId="0" xfId="0" applyFont="1" applyFill="1" applyAlignment="1">
      <alignment vertical="center"/>
    </xf>
    <xf numFmtId="0" fontId="0" fillId="6" borderId="7" xfId="0" applyFill="1" applyBorder="1" applyAlignment="1">
      <alignment vertical="center"/>
    </xf>
    <xf numFmtId="0" fontId="0" fillId="6" borderId="8" xfId="0" applyFill="1" applyBorder="1" applyAlignment="1">
      <alignment vertical="center"/>
    </xf>
    <xf numFmtId="0" fontId="5" fillId="6" borderId="9" xfId="0" applyFont="1" applyFill="1" applyBorder="1" applyAlignment="1">
      <alignment vertical="center" wrapText="1"/>
    </xf>
    <xf numFmtId="0" fontId="0" fillId="6" borderId="10" xfId="0" applyFill="1" applyBorder="1" applyAlignment="1">
      <alignment vertical="center"/>
    </xf>
    <xf numFmtId="0" fontId="0" fillId="6" borderId="9" xfId="0" applyFill="1" applyBorder="1" applyAlignment="1">
      <alignment vertical="center"/>
    </xf>
    <xf numFmtId="0" fontId="10" fillId="6" borderId="11" xfId="0" applyFont="1" applyFill="1" applyBorder="1" applyAlignment="1">
      <alignment vertical="center"/>
    </xf>
    <xf numFmtId="0" fontId="10" fillId="6" borderId="0" xfId="0" applyFont="1" applyFill="1" applyAlignment="1">
      <alignment vertical="center"/>
    </xf>
    <xf numFmtId="0" fontId="11" fillId="6" borderId="0" xfId="0" applyFont="1" applyFill="1" applyAlignment="1">
      <alignment vertical="center"/>
    </xf>
    <xf numFmtId="164" fontId="12" fillId="6" borderId="0" xfId="0" applyNumberFormat="1" applyFont="1" applyFill="1" applyAlignment="1">
      <alignment horizontal="center" vertical="center" textRotation="90"/>
    </xf>
    <xf numFmtId="0" fontId="10" fillId="6" borderId="10" xfId="0" applyFont="1" applyFill="1" applyBorder="1" applyAlignment="1">
      <alignment vertical="center"/>
    </xf>
    <xf numFmtId="0" fontId="2" fillId="6" borderId="11" xfId="0" applyFont="1" applyFill="1" applyBorder="1" applyAlignment="1">
      <alignment vertical="center"/>
    </xf>
    <xf numFmtId="49" fontId="24" fillId="6" borderId="0" xfId="0" applyNumberFormat="1" applyFont="1" applyFill="1" applyAlignment="1">
      <alignment horizontal="center" vertical="center"/>
    </xf>
    <xf numFmtId="0" fontId="2" fillId="6" borderId="12" xfId="0" applyFont="1" applyFill="1" applyBorder="1" applyAlignment="1">
      <alignment vertical="center"/>
    </xf>
    <xf numFmtId="0" fontId="2" fillId="5" borderId="0" xfId="0" applyFont="1" applyFill="1" applyAlignment="1">
      <alignment vertical="center"/>
    </xf>
    <xf numFmtId="0" fontId="23" fillId="5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0" fontId="17" fillId="6" borderId="0" xfId="0" applyFont="1" applyFill="1" applyAlignment="1">
      <alignment vertical="center"/>
    </xf>
    <xf numFmtId="165" fontId="18" fillId="6" borderId="0" xfId="0" applyNumberFormat="1" applyFont="1" applyFill="1" applyAlignment="1">
      <alignment vertical="center"/>
    </xf>
    <xf numFmtId="0" fontId="18" fillId="6" borderId="0" xfId="0" applyFont="1" applyFill="1" applyAlignment="1">
      <alignment vertical="center"/>
    </xf>
    <xf numFmtId="0" fontId="17" fillId="9" borderId="27" xfId="0" applyFont="1" applyFill="1" applyBorder="1" applyAlignment="1">
      <alignment horizontal="center" vertical="center"/>
    </xf>
    <xf numFmtId="0" fontId="18" fillId="10" borderId="29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8" fillId="10" borderId="32" xfId="0" applyFont="1" applyFill="1" applyBorder="1" applyAlignment="1">
      <alignment horizontal="center" vertical="center"/>
    </xf>
    <xf numFmtId="0" fontId="18" fillId="10" borderId="34" xfId="0" applyFont="1" applyFill="1" applyBorder="1" applyAlignment="1">
      <alignment horizontal="center" vertical="center"/>
    </xf>
    <xf numFmtId="165" fontId="17" fillId="6" borderId="0" xfId="0" applyNumberFormat="1" applyFont="1" applyFill="1" applyAlignment="1">
      <alignment horizontal="right" vertical="center"/>
    </xf>
    <xf numFmtId="0" fontId="2" fillId="6" borderId="14" xfId="0" applyFont="1" applyFill="1" applyBorder="1" applyAlignment="1">
      <alignment vertical="center"/>
    </xf>
    <xf numFmtId="0" fontId="2" fillId="6" borderId="13" xfId="0" applyFont="1" applyFill="1" applyBorder="1" applyAlignment="1">
      <alignment vertical="center"/>
    </xf>
    <xf numFmtId="0" fontId="2" fillId="6" borderId="17" xfId="0" applyFont="1" applyFill="1" applyBorder="1" applyAlignment="1">
      <alignment vertical="center"/>
    </xf>
    <xf numFmtId="0" fontId="11" fillId="5" borderId="0" xfId="0" applyFont="1" applyFill="1" applyAlignment="1">
      <alignment vertical="center"/>
    </xf>
    <xf numFmtId="0" fontId="20" fillId="5" borderId="0" xfId="0" applyFont="1" applyFill="1" applyAlignment="1">
      <alignment horizontal="center" vertical="center"/>
    </xf>
    <xf numFmtId="0" fontId="4" fillId="4" borderId="3" xfId="3" applyFont="1" applyFill="1" applyBorder="1">
      <alignment horizontal="center" vertical="center"/>
    </xf>
    <xf numFmtId="0" fontId="69" fillId="9" borderId="27" xfId="0" applyFont="1" applyFill="1" applyBorder="1" applyAlignment="1">
      <alignment horizontal="center" vertical="center"/>
    </xf>
    <xf numFmtId="0" fontId="79" fillId="6" borderId="0" xfId="0" applyFont="1" applyFill="1" applyAlignment="1">
      <alignment vertical="center"/>
    </xf>
    <xf numFmtId="0" fontId="80" fillId="6" borderId="0" xfId="0" applyFont="1" applyFill="1" applyAlignment="1">
      <alignment vertical="center"/>
    </xf>
    <xf numFmtId="0" fontId="81" fillId="6" borderId="0" xfId="0" applyFont="1" applyFill="1" applyAlignment="1">
      <alignment vertical="center"/>
    </xf>
    <xf numFmtId="49" fontId="27" fillId="8" borderId="25" xfId="0" applyNumberFormat="1" applyFont="1" applyFill="1" applyBorder="1" applyAlignment="1">
      <alignment horizontal="center" vertical="center"/>
    </xf>
    <xf numFmtId="49" fontId="27" fillId="8" borderId="26" xfId="0" applyNumberFormat="1" applyFont="1" applyFill="1" applyBorder="1" applyAlignment="1">
      <alignment horizontal="center" vertical="center"/>
    </xf>
    <xf numFmtId="49" fontId="27" fillId="8" borderId="23" xfId="0" applyNumberFormat="1" applyFont="1" applyFill="1" applyBorder="1" applyAlignment="1">
      <alignment horizontal="center" vertical="center"/>
    </xf>
    <xf numFmtId="0" fontId="27" fillId="11" borderId="35" xfId="0" applyFont="1" applyFill="1" applyBorder="1" applyAlignment="1">
      <alignment horizontal="center" vertical="center"/>
    </xf>
    <xf numFmtId="0" fontId="27" fillId="11" borderId="0" xfId="0" applyFont="1" applyFill="1" applyAlignment="1">
      <alignment horizontal="center" vertical="center"/>
    </xf>
    <xf numFmtId="0" fontId="27" fillId="11" borderId="36" xfId="0" applyFont="1" applyFill="1" applyBorder="1" applyAlignment="1">
      <alignment horizontal="center" vertical="center"/>
    </xf>
    <xf numFmtId="0" fontId="74" fillId="6" borderId="35" xfId="0" applyFont="1" applyFill="1" applyBorder="1" applyAlignment="1">
      <alignment horizontal="center" vertical="center" wrapText="1"/>
    </xf>
    <xf numFmtId="0" fontId="74" fillId="6" borderId="0" xfId="0" applyFont="1" applyFill="1" applyAlignment="1">
      <alignment horizontal="center" vertical="center"/>
    </xf>
    <xf numFmtId="0" fontId="74" fillId="6" borderId="36" xfId="0" applyFont="1" applyFill="1" applyBorder="1" applyAlignment="1">
      <alignment horizontal="center" vertical="center"/>
    </xf>
    <xf numFmtId="0" fontId="4" fillId="4" borderId="3" xfId="3" applyFont="1" applyFill="1" applyBorder="1">
      <alignment horizontal="center" vertical="center"/>
    </xf>
    <xf numFmtId="0" fontId="8" fillId="6" borderId="0" xfId="0" applyFont="1" applyFill="1" applyAlignment="1">
      <alignment horizontal="center" vertical="center"/>
    </xf>
    <xf numFmtId="166" fontId="26" fillId="6" borderId="0" xfId="0" applyNumberFormat="1" applyFont="1" applyFill="1" applyAlignment="1">
      <alignment horizontal="center" vertical="center"/>
    </xf>
    <xf numFmtId="49" fontId="15" fillId="8" borderId="56" xfId="0" applyNumberFormat="1" applyFont="1" applyFill="1" applyBorder="1" applyAlignment="1">
      <alignment horizontal="center" vertical="center"/>
    </xf>
    <xf numFmtId="49" fontId="15" fillId="8" borderId="57" xfId="0" applyNumberFormat="1" applyFont="1" applyFill="1" applyBorder="1" applyAlignment="1">
      <alignment horizontal="center" vertical="center"/>
    </xf>
    <xf numFmtId="49" fontId="15" fillId="8" borderId="58" xfId="0" applyNumberFormat="1" applyFont="1" applyFill="1" applyBorder="1" applyAlignment="1">
      <alignment horizontal="center" vertical="center"/>
    </xf>
    <xf numFmtId="0" fontId="17" fillId="9" borderId="39" xfId="0" applyFont="1" applyFill="1" applyBorder="1" applyAlignment="1">
      <alignment horizontal="left" vertical="center"/>
    </xf>
    <xf numFmtId="0" fontId="17" fillId="9" borderId="28" xfId="0" applyFont="1" applyFill="1" applyBorder="1" applyAlignment="1">
      <alignment horizontal="left" vertical="center"/>
    </xf>
    <xf numFmtId="43" fontId="31" fillId="0" borderId="25" xfId="1" applyFont="1" applyFill="1" applyBorder="1" applyAlignment="1" applyProtection="1">
      <alignment horizontal="center" vertical="center" wrapText="1"/>
    </xf>
    <xf numFmtId="43" fontId="31" fillId="0" borderId="26" xfId="1" applyFont="1" applyFill="1" applyBorder="1" applyAlignment="1" applyProtection="1">
      <alignment horizontal="center" vertical="center" wrapText="1"/>
    </xf>
    <xf numFmtId="43" fontId="31" fillId="0" borderId="23" xfId="1" applyFont="1" applyFill="1" applyBorder="1" applyAlignment="1" applyProtection="1">
      <alignment horizontal="center" vertical="center" wrapText="1"/>
    </xf>
    <xf numFmtId="43" fontId="16" fillId="0" borderId="25" xfId="1" applyFont="1" applyFill="1" applyBorder="1" applyAlignment="1" applyProtection="1">
      <alignment horizontal="center" vertical="center"/>
    </xf>
    <xf numFmtId="43" fontId="16" fillId="0" borderId="26" xfId="1" applyFont="1" applyFill="1" applyBorder="1" applyAlignment="1" applyProtection="1">
      <alignment horizontal="center" vertical="center"/>
    </xf>
    <xf numFmtId="43" fontId="16" fillId="0" borderId="23" xfId="1" applyFont="1" applyFill="1" applyBorder="1" applyAlignment="1" applyProtection="1">
      <alignment horizontal="center" vertical="center"/>
    </xf>
    <xf numFmtId="0" fontId="4" fillId="4" borderId="1" xfId="3" applyFont="1" applyFill="1" applyBorder="1">
      <alignment horizontal="center" vertical="center"/>
    </xf>
    <xf numFmtId="43" fontId="18" fillId="7" borderId="15" xfId="1" applyFont="1" applyFill="1" applyBorder="1" applyAlignment="1" applyProtection="1">
      <alignment horizontal="left" vertical="center" wrapText="1"/>
      <protection locked="0"/>
    </xf>
    <xf numFmtId="43" fontId="18" fillId="7" borderId="18" xfId="1" applyFont="1" applyFill="1" applyBorder="1" applyAlignment="1" applyProtection="1">
      <alignment horizontal="left" vertical="center" wrapText="1"/>
      <protection locked="0"/>
    </xf>
    <xf numFmtId="43" fontId="18" fillId="7" borderId="30" xfId="1" applyFont="1" applyFill="1" applyBorder="1" applyAlignment="1" applyProtection="1">
      <alignment horizontal="left" vertical="center" wrapText="1"/>
      <protection locked="0"/>
    </xf>
    <xf numFmtId="43" fontId="18" fillId="0" borderId="25" xfId="1" applyFont="1" applyFill="1" applyBorder="1" applyAlignment="1" applyProtection="1">
      <alignment horizontal="center" vertical="center"/>
      <protection locked="0"/>
    </xf>
    <xf numFmtId="43" fontId="18" fillId="0" borderId="26" xfId="1" applyFont="1" applyFill="1" applyBorder="1" applyAlignment="1" applyProtection="1">
      <alignment horizontal="center" vertical="center"/>
      <protection locked="0"/>
    </xf>
    <xf numFmtId="43" fontId="18" fillId="0" borderId="23" xfId="1" applyFont="1" applyFill="1" applyBorder="1" applyAlignment="1" applyProtection="1">
      <alignment horizontal="center" vertical="center"/>
      <protection locked="0"/>
    </xf>
    <xf numFmtId="43" fontId="17" fillId="0" borderId="20" xfId="1" applyFont="1" applyFill="1" applyBorder="1" applyAlignment="1" applyProtection="1">
      <alignment horizontal="center" vertical="center"/>
    </xf>
    <xf numFmtId="43" fontId="18" fillId="7" borderId="16" xfId="1" applyFont="1" applyFill="1" applyBorder="1" applyAlignment="1" applyProtection="1">
      <alignment horizontal="left" vertical="center" wrapText="1"/>
      <protection locked="0"/>
    </xf>
    <xf numFmtId="43" fontId="18" fillId="7" borderId="19" xfId="1" applyFont="1" applyFill="1" applyBorder="1" applyAlignment="1" applyProtection="1">
      <alignment horizontal="left" vertical="center" wrapText="1"/>
      <protection locked="0"/>
    </xf>
    <xf numFmtId="43" fontId="18" fillId="7" borderId="31" xfId="1" applyFont="1" applyFill="1" applyBorder="1" applyAlignment="1" applyProtection="1">
      <alignment horizontal="left" vertical="center" wrapText="1"/>
      <protection locked="0"/>
    </xf>
    <xf numFmtId="43" fontId="18" fillId="7" borderId="21" xfId="1" applyFont="1" applyFill="1" applyBorder="1" applyAlignment="1" applyProtection="1">
      <alignment horizontal="left" vertical="center" wrapText="1"/>
      <protection locked="0"/>
    </xf>
    <xf numFmtId="43" fontId="18" fillId="7" borderId="22" xfId="1" applyFont="1" applyFill="1" applyBorder="1" applyAlignment="1" applyProtection="1">
      <alignment horizontal="left" vertical="center" wrapText="1"/>
      <protection locked="0"/>
    </xf>
    <xf numFmtId="43" fontId="18" fillId="7" borderId="33" xfId="1" applyFont="1" applyFill="1" applyBorder="1" applyAlignment="1" applyProtection="1">
      <alignment horizontal="left" vertical="center" wrapText="1"/>
      <protection locked="0"/>
    </xf>
    <xf numFmtId="0" fontId="17" fillId="6" borderId="0" xfId="0" applyFont="1" applyFill="1" applyAlignment="1">
      <alignment horizontal="right" vertical="center"/>
    </xf>
    <xf numFmtId="0" fontId="69" fillId="9" borderId="39" xfId="0" applyFont="1" applyFill="1" applyBorder="1" applyAlignment="1" applyProtection="1">
      <alignment horizontal="left" vertical="center"/>
      <protection locked="0"/>
    </xf>
    <xf numFmtId="0" fontId="69" fillId="9" borderId="28" xfId="0" applyFont="1" applyFill="1" applyBorder="1" applyAlignment="1" applyProtection="1">
      <alignment horizontal="left" vertical="center"/>
      <protection locked="0"/>
    </xf>
    <xf numFmtId="0" fontId="17" fillId="6" borderId="24" xfId="0" applyFont="1" applyFill="1" applyBorder="1" applyAlignment="1">
      <alignment horizontal="right" vertical="center"/>
    </xf>
    <xf numFmtId="0" fontId="17" fillId="6" borderId="0" xfId="0" applyFont="1" applyFill="1" applyAlignment="1">
      <alignment horizontal="left" vertical="center"/>
    </xf>
    <xf numFmtId="43" fontId="17" fillId="0" borderId="25" xfId="1" applyFont="1" applyFill="1" applyBorder="1" applyAlignment="1" applyProtection="1">
      <alignment horizontal="center" vertical="center"/>
    </xf>
    <xf numFmtId="43" fontId="17" fillId="0" borderId="26" xfId="1" applyFont="1" applyFill="1" applyBorder="1" applyAlignment="1" applyProtection="1">
      <alignment horizontal="center" vertical="center"/>
    </xf>
    <xf numFmtId="43" fontId="17" fillId="0" borderId="23" xfId="1" applyFont="1" applyFill="1" applyBorder="1" applyAlignment="1" applyProtection="1">
      <alignment horizontal="center" vertical="center"/>
    </xf>
    <xf numFmtId="0" fontId="30" fillId="13" borderId="41" xfId="0" applyFont="1" applyFill="1" applyBorder="1" applyAlignment="1">
      <alignment horizontal="center"/>
    </xf>
    <xf numFmtId="0" fontId="30" fillId="13" borderId="42" xfId="0" applyFont="1" applyFill="1" applyBorder="1" applyAlignment="1">
      <alignment horizontal="center"/>
    </xf>
    <xf numFmtId="0" fontId="30" fillId="13" borderId="80" xfId="0" applyFont="1" applyFill="1" applyBorder="1" applyAlignment="1">
      <alignment horizontal="center"/>
    </xf>
    <xf numFmtId="0" fontId="34" fillId="6" borderId="0" xfId="0" applyFont="1" applyFill="1" applyAlignment="1">
      <alignment horizontal="center" shrinkToFit="1"/>
    </xf>
    <xf numFmtId="0" fontId="34" fillId="6" borderId="66" xfId="0" applyFont="1" applyFill="1" applyBorder="1" applyAlignment="1">
      <alignment horizontal="center" shrinkToFit="1"/>
    </xf>
    <xf numFmtId="0" fontId="34" fillId="6" borderId="13" xfId="0" applyFont="1" applyFill="1" applyBorder="1" applyAlignment="1">
      <alignment horizontal="center" shrinkToFit="1"/>
    </xf>
    <xf numFmtId="0" fontId="34" fillId="6" borderId="67" xfId="0" applyFont="1" applyFill="1" applyBorder="1" applyAlignment="1">
      <alignment horizontal="center" shrinkToFit="1"/>
    </xf>
    <xf numFmtId="49" fontId="14" fillId="17" borderId="74" xfId="0" applyNumberFormat="1" applyFont="1" applyFill="1" applyBorder="1" applyAlignment="1">
      <alignment horizontal="center" vertical="center"/>
    </xf>
    <xf numFmtId="49" fontId="14" fillId="17" borderId="75" xfId="0" applyNumberFormat="1" applyFont="1" applyFill="1" applyBorder="1" applyAlignment="1">
      <alignment horizontal="center" vertical="center"/>
    </xf>
    <xf numFmtId="49" fontId="14" fillId="17" borderId="76" xfId="0" applyNumberFormat="1" applyFont="1" applyFill="1" applyBorder="1" applyAlignment="1">
      <alignment horizontal="center" vertical="center"/>
    </xf>
    <xf numFmtId="0" fontId="30" fillId="13" borderId="59" xfId="0" applyFont="1" applyFill="1" applyBorder="1" applyAlignment="1">
      <alignment horizontal="center"/>
    </xf>
    <xf numFmtId="0" fontId="30" fillId="13" borderId="60" xfId="0" applyFont="1" applyFill="1" applyBorder="1" applyAlignment="1">
      <alignment horizontal="center"/>
    </xf>
    <xf numFmtId="0" fontId="30" fillId="13" borderId="78" xfId="0" applyFont="1" applyFill="1" applyBorder="1" applyAlignment="1">
      <alignment horizontal="center"/>
    </xf>
    <xf numFmtId="0" fontId="73" fillId="6" borderId="65" xfId="0" applyFont="1" applyFill="1" applyBorder="1" applyAlignment="1">
      <alignment horizontal="center" vertical="center" wrapText="1"/>
    </xf>
    <xf numFmtId="0" fontId="73" fillId="6" borderId="0" xfId="0" applyFont="1" applyFill="1" applyAlignment="1">
      <alignment horizontal="center" vertical="center"/>
    </xf>
    <xf numFmtId="0" fontId="73" fillId="6" borderId="66" xfId="0" applyFont="1" applyFill="1" applyBorder="1" applyAlignment="1">
      <alignment horizontal="center" vertical="center"/>
    </xf>
    <xf numFmtId="0" fontId="73" fillId="6" borderId="65" xfId="0" applyFont="1" applyFill="1" applyBorder="1" applyAlignment="1">
      <alignment horizontal="center" vertical="center"/>
    </xf>
    <xf numFmtId="49" fontId="52" fillId="17" borderId="74" xfId="0" applyNumberFormat="1" applyFont="1" applyFill="1" applyBorder="1" applyAlignment="1">
      <alignment horizontal="center" vertical="center"/>
    </xf>
    <xf numFmtId="49" fontId="52" fillId="17" borderId="75" xfId="0" applyNumberFormat="1" applyFont="1" applyFill="1" applyBorder="1" applyAlignment="1">
      <alignment horizontal="center" vertical="center"/>
    </xf>
    <xf numFmtId="49" fontId="52" fillId="17" borderId="76" xfId="0" applyNumberFormat="1" applyFont="1" applyFill="1" applyBorder="1" applyAlignment="1">
      <alignment horizontal="center" vertical="center"/>
    </xf>
    <xf numFmtId="0" fontId="71" fillId="6" borderId="65" xfId="0" applyFont="1" applyFill="1" applyBorder="1" applyAlignment="1">
      <alignment horizontal="center" vertical="center" wrapText="1"/>
    </xf>
    <xf numFmtId="0" fontId="71" fillId="6" borderId="0" xfId="0" applyFont="1" applyFill="1" applyAlignment="1">
      <alignment horizontal="center" vertical="center"/>
    </xf>
    <xf numFmtId="0" fontId="71" fillId="6" borderId="66" xfId="0" applyFont="1" applyFill="1" applyBorder="1" applyAlignment="1">
      <alignment horizontal="center" vertical="center"/>
    </xf>
    <xf numFmtId="0" fontId="71" fillId="6" borderId="65" xfId="0" applyFont="1" applyFill="1" applyBorder="1" applyAlignment="1">
      <alignment horizontal="center" vertical="center"/>
    </xf>
    <xf numFmtId="0" fontId="54" fillId="13" borderId="46" xfId="0" applyFont="1" applyFill="1" applyBorder="1" applyAlignment="1">
      <alignment horizontal="center" vertical="center"/>
    </xf>
    <xf numFmtId="0" fontId="54" fillId="13" borderId="47" xfId="0" applyFont="1" applyFill="1" applyBorder="1" applyAlignment="1">
      <alignment horizontal="center" vertical="center"/>
    </xf>
    <xf numFmtId="0" fontId="54" fillId="13" borderId="53" xfId="0" applyFont="1" applyFill="1" applyBorder="1" applyAlignment="1">
      <alignment horizontal="center" vertical="center"/>
    </xf>
    <xf numFmtId="0" fontId="54" fillId="13" borderId="54" xfId="0" applyFont="1" applyFill="1" applyBorder="1" applyAlignment="1">
      <alignment horizontal="center" vertical="center"/>
    </xf>
    <xf numFmtId="0" fontId="54" fillId="13" borderId="55" xfId="0" applyFont="1" applyFill="1" applyBorder="1" applyAlignment="1">
      <alignment horizontal="center" vertical="center"/>
    </xf>
    <xf numFmtId="0" fontId="50" fillId="6" borderId="13" xfId="0" applyFont="1" applyFill="1" applyBorder="1" applyAlignment="1">
      <alignment horizontal="center"/>
    </xf>
    <xf numFmtId="0" fontId="58" fillId="6" borderId="0" xfId="0" applyFont="1" applyFill="1" applyAlignment="1">
      <alignment horizontal="right"/>
    </xf>
    <xf numFmtId="0" fontId="59" fillId="6" borderId="49" xfId="0" applyFont="1" applyFill="1" applyBorder="1" applyAlignment="1">
      <alignment horizontal="center"/>
    </xf>
    <xf numFmtId="0" fontId="59" fillId="6" borderId="50" xfId="0" applyFont="1" applyFill="1" applyBorder="1" applyAlignment="1">
      <alignment horizontal="center"/>
    </xf>
    <xf numFmtId="0" fontId="54" fillId="13" borderId="45" xfId="0" applyFont="1" applyFill="1" applyBorder="1" applyAlignment="1">
      <alignment horizontal="center" vertical="center"/>
    </xf>
    <xf numFmtId="0" fontId="56" fillId="6" borderId="11" xfId="0" applyFont="1" applyFill="1" applyBorder="1" applyAlignment="1">
      <alignment horizontal="left" vertical="top"/>
    </xf>
    <xf numFmtId="0" fontId="56" fillId="6" borderId="0" xfId="0" applyFont="1" applyFill="1" applyAlignment="1">
      <alignment horizontal="left" vertical="top"/>
    </xf>
    <xf numFmtId="0" fontId="56" fillId="6" borderId="66" xfId="0" applyFont="1" applyFill="1" applyBorder="1" applyAlignment="1">
      <alignment horizontal="left" vertical="top"/>
    </xf>
    <xf numFmtId="0" fontId="71" fillId="6" borderId="0" xfId="0" applyFont="1" applyFill="1" applyAlignment="1">
      <alignment horizontal="center" vertical="center" wrapText="1"/>
    </xf>
    <xf numFmtId="49" fontId="63" fillId="17" borderId="74" xfId="0" applyNumberFormat="1" applyFont="1" applyFill="1" applyBorder="1" applyAlignment="1">
      <alignment horizontal="center" vertical="center"/>
    </xf>
    <xf numFmtId="49" fontId="63" fillId="17" borderId="75" xfId="0" applyNumberFormat="1" applyFont="1" applyFill="1" applyBorder="1" applyAlignment="1">
      <alignment horizontal="center" vertical="center"/>
    </xf>
    <xf numFmtId="49" fontId="63" fillId="17" borderId="76" xfId="0" applyNumberFormat="1" applyFont="1" applyFill="1" applyBorder="1" applyAlignment="1">
      <alignment horizontal="center" vertical="center"/>
    </xf>
    <xf numFmtId="0" fontId="54" fillId="13" borderId="70" xfId="0" applyFont="1" applyFill="1" applyBorder="1" applyAlignment="1">
      <alignment horizontal="center" vertical="center"/>
    </xf>
    <xf numFmtId="0" fontId="54" fillId="13" borderId="62" xfId="0" applyFont="1" applyFill="1" applyBorder="1" applyAlignment="1">
      <alignment horizontal="center" vertical="center"/>
    </xf>
    <xf numFmtId="0" fontId="54" fillId="13" borderId="63" xfId="0" applyFont="1" applyFill="1" applyBorder="1" applyAlignment="1">
      <alignment horizontal="center" vertical="center"/>
    </xf>
    <xf numFmtId="0" fontId="54" fillId="13" borderId="64" xfId="0" applyFont="1" applyFill="1" applyBorder="1" applyAlignment="1">
      <alignment horizontal="center" vertical="center"/>
    </xf>
    <xf numFmtId="0" fontId="50" fillId="6" borderId="67" xfId="0" applyFont="1" applyFill="1" applyBorder="1" applyAlignment="1">
      <alignment horizontal="center"/>
    </xf>
  </cellXfs>
  <cellStyles count="6">
    <cellStyle name="FONS" xfId="2" xr:uid="{5AC1642C-50B3-440D-BD3C-F2322F26C9A2}"/>
    <cellStyle name="Hipervínculo 2" xfId="4" xr:uid="{EC3FC2CD-195F-4FD0-B7C8-D57DEC53619D}"/>
    <cellStyle name="Millares" xfId="1" builtinId="3"/>
    <cellStyle name="Normal" xfId="0" builtinId="0"/>
    <cellStyle name="Porcentaje" xfId="5" builtinId="5"/>
    <cellStyle name="Títol1" xfId="3" xr:uid="{3831EC15-FEF7-4038-9D56-CA00F2395558}"/>
  </cellStyles>
  <dxfs count="6">
    <dxf>
      <font>
        <b/>
        <i val="0"/>
        <color auto="1"/>
      </font>
      <fill>
        <patternFill>
          <bgColor indexed="13"/>
        </patternFill>
      </fill>
    </dxf>
    <dxf>
      <font>
        <color rgb="FFFF0000"/>
      </font>
      <fill>
        <patternFill>
          <bgColor theme="1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auto="1"/>
      </font>
      <fill>
        <patternFill>
          <bgColor indexed="13"/>
        </patternFill>
      </fill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</dxfs>
  <tableStyles count="0" defaultTableStyle="TableStyleMedium2" defaultPivotStyle="PivotStyleLight16"/>
  <colors>
    <mruColors>
      <color rgb="FFFFFFCC"/>
      <color rgb="FFFFFF99"/>
      <color rgb="FF993300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VAN y TIR'!E19"/><Relationship Id="rId2" Type="http://schemas.openxmlformats.org/officeDocument/2006/relationships/hyperlink" Target="#'Ingresos del Proyecto'!E10"/><Relationship Id="rId1" Type="http://schemas.openxmlformats.org/officeDocument/2006/relationships/hyperlink" Target="#'Egresos del Proyecto'!E10"/><Relationship Id="rId6" Type="http://schemas.openxmlformats.org/officeDocument/2006/relationships/hyperlink" Target="#Payback!C2"/><Relationship Id="rId5" Type="http://schemas.openxmlformats.org/officeDocument/2006/relationships/hyperlink" Target="#Rentabilidad!C2"/><Relationship Id="rId4" Type="http://schemas.openxmlformats.org/officeDocument/2006/relationships/hyperlink" Target="#'ROI Simple'!C2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Instrucciones!E9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Instrucciones!E9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Instrucciones!E9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Instrucciones!E9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Instrucciones!E9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Instrucciones!E9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7</xdr:row>
      <xdr:rowOff>76199</xdr:rowOff>
    </xdr:from>
    <xdr:to>
      <xdr:col>5</xdr:col>
      <xdr:colOff>533400</xdr:colOff>
      <xdr:row>15</xdr:row>
      <xdr:rowOff>61574</xdr:rowOff>
    </xdr:to>
    <xdr:cxnSp macro="">
      <xdr:nvCxnSpPr>
        <xdr:cNvPr id="8" name="Conector recto 7">
          <a:extLst>
            <a:ext uri="{FF2B5EF4-FFF2-40B4-BE49-F238E27FC236}">
              <a16:creationId xmlns:a16="http://schemas.microsoft.com/office/drawing/2014/main" id="{39124372-CF5C-4A40-A492-3D0FDFC4D1DB}"/>
            </a:ext>
          </a:extLst>
        </xdr:cNvPr>
        <xdr:cNvCxnSpPr/>
      </xdr:nvCxnSpPr>
      <xdr:spPr>
        <a:xfrm>
          <a:off x="3533775" y="1476374"/>
          <a:ext cx="9525" cy="23856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104775</xdr:colOff>
      <xdr:row>9</xdr:row>
      <xdr:rowOff>9525</xdr:rowOff>
    </xdr:from>
    <xdr:to>
      <xdr:col>5</xdr:col>
      <xdr:colOff>374775</xdr:colOff>
      <xdr:row>10</xdr:row>
      <xdr:rowOff>12825</xdr:rowOff>
    </xdr:to>
    <xdr:sp macro="" textlink="">
      <xdr:nvSpPr>
        <xdr:cNvPr id="11" name="Botón de acción: ir hacia delante o siguiente 10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362449B-B6A7-41BA-B7B4-A5CBAC0525B3}"/>
            </a:ext>
          </a:extLst>
        </xdr:cNvPr>
        <xdr:cNvSpPr/>
      </xdr:nvSpPr>
      <xdr:spPr>
        <a:xfrm>
          <a:off x="3362325" y="1866900"/>
          <a:ext cx="270000" cy="25095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104775</xdr:colOff>
      <xdr:row>10</xdr:row>
      <xdr:rowOff>19050</xdr:rowOff>
    </xdr:from>
    <xdr:to>
      <xdr:col>5</xdr:col>
      <xdr:colOff>374775</xdr:colOff>
      <xdr:row>11</xdr:row>
      <xdr:rowOff>22350</xdr:rowOff>
    </xdr:to>
    <xdr:sp macro="" textlink="">
      <xdr:nvSpPr>
        <xdr:cNvPr id="12" name="Botón de acción: ir hacia delante o siguiente 1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C96C8E2-B62C-4F8C-9733-AA30EF3C6D3F}"/>
            </a:ext>
          </a:extLst>
        </xdr:cNvPr>
        <xdr:cNvSpPr/>
      </xdr:nvSpPr>
      <xdr:spPr>
        <a:xfrm>
          <a:off x="3362325" y="2124075"/>
          <a:ext cx="270000" cy="25095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104775</xdr:colOff>
      <xdr:row>11</xdr:row>
      <xdr:rowOff>38100</xdr:rowOff>
    </xdr:from>
    <xdr:to>
      <xdr:col>5</xdr:col>
      <xdr:colOff>374775</xdr:colOff>
      <xdr:row>12</xdr:row>
      <xdr:rowOff>41400</xdr:rowOff>
    </xdr:to>
    <xdr:sp macro="" textlink="">
      <xdr:nvSpPr>
        <xdr:cNvPr id="5" name="Botón de acción: ir hacia delante o siguient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354C69B-FE53-497F-9B24-DE1930A91578}"/>
            </a:ext>
          </a:extLst>
        </xdr:cNvPr>
        <xdr:cNvSpPr/>
      </xdr:nvSpPr>
      <xdr:spPr>
        <a:xfrm>
          <a:off x="3362325" y="2562225"/>
          <a:ext cx="270000" cy="25095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104775</xdr:colOff>
      <xdr:row>12</xdr:row>
      <xdr:rowOff>47625</xdr:rowOff>
    </xdr:from>
    <xdr:to>
      <xdr:col>5</xdr:col>
      <xdr:colOff>374775</xdr:colOff>
      <xdr:row>13</xdr:row>
      <xdr:rowOff>50925</xdr:rowOff>
    </xdr:to>
    <xdr:sp macro="" textlink="">
      <xdr:nvSpPr>
        <xdr:cNvPr id="6" name="Botón de acción: ir hacia delante o siguient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3312B882-A8FD-4BB8-BFE8-AAFA02A20858}"/>
            </a:ext>
          </a:extLst>
        </xdr:cNvPr>
        <xdr:cNvSpPr/>
      </xdr:nvSpPr>
      <xdr:spPr>
        <a:xfrm>
          <a:off x="3362325" y="2819400"/>
          <a:ext cx="270000" cy="25095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104775</xdr:colOff>
      <xdr:row>13</xdr:row>
      <xdr:rowOff>57150</xdr:rowOff>
    </xdr:from>
    <xdr:to>
      <xdr:col>5</xdr:col>
      <xdr:colOff>374775</xdr:colOff>
      <xdr:row>14</xdr:row>
      <xdr:rowOff>60450</xdr:rowOff>
    </xdr:to>
    <xdr:sp macro="" textlink="">
      <xdr:nvSpPr>
        <xdr:cNvPr id="7" name="Botón de acción: ir hacia delante o siguient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5834BB88-B62F-420D-A344-D35E5E728762}"/>
            </a:ext>
          </a:extLst>
        </xdr:cNvPr>
        <xdr:cNvSpPr/>
      </xdr:nvSpPr>
      <xdr:spPr>
        <a:xfrm>
          <a:off x="3362325" y="3076575"/>
          <a:ext cx="270000" cy="25095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104775</xdr:colOff>
      <xdr:row>14</xdr:row>
      <xdr:rowOff>66675</xdr:rowOff>
    </xdr:from>
    <xdr:to>
      <xdr:col>5</xdr:col>
      <xdr:colOff>374775</xdr:colOff>
      <xdr:row>15</xdr:row>
      <xdr:rowOff>69975</xdr:rowOff>
    </xdr:to>
    <xdr:sp macro="" textlink="">
      <xdr:nvSpPr>
        <xdr:cNvPr id="9" name="Botón de acción: ir hacia delante o siguiente 8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C5B9B65E-421A-4A43-AB30-D9075E42353C}"/>
            </a:ext>
          </a:extLst>
        </xdr:cNvPr>
        <xdr:cNvSpPr/>
      </xdr:nvSpPr>
      <xdr:spPr>
        <a:xfrm>
          <a:off x="3362325" y="3333750"/>
          <a:ext cx="270000" cy="25095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64</xdr:col>
      <xdr:colOff>52917</xdr:colOff>
      <xdr:row>1</xdr:row>
      <xdr:rowOff>42332</xdr:rowOff>
    </xdr:from>
    <xdr:to>
      <xdr:col>71</xdr:col>
      <xdr:colOff>116417</xdr:colOff>
      <xdr:row>1</xdr:row>
      <xdr:rowOff>501265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7FC0F1-9DF1-4667-AE7F-6E3316F53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2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1130492" y="42332"/>
          <a:ext cx="930275" cy="458933"/>
        </a:xfrm>
        <a:prstGeom prst="rect">
          <a:avLst/>
        </a:prstGeom>
      </xdr:spPr>
    </xdr:pic>
    <xdr:clientData/>
  </xdr:twoCellAnchor>
  <xdr:twoCellAnchor editAs="oneCell">
    <xdr:from>
      <xdr:col>3</xdr:col>
      <xdr:colOff>52920</xdr:colOff>
      <xdr:row>1</xdr:row>
      <xdr:rowOff>42333</xdr:rowOff>
    </xdr:from>
    <xdr:to>
      <xdr:col>4</xdr:col>
      <xdr:colOff>243419</xdr:colOff>
      <xdr:row>1</xdr:row>
      <xdr:rowOff>496982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0904D33-5C6E-4237-B0A3-633F26AC6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1045" y="42333"/>
          <a:ext cx="533399" cy="454649"/>
        </a:xfrm>
        <a:prstGeom prst="rect">
          <a:avLst/>
        </a:prstGeom>
      </xdr:spPr>
    </xdr:pic>
    <xdr:clientData/>
  </xdr:twoCellAnchor>
  <xdr:twoCellAnchor>
    <xdr:from>
      <xdr:col>61</xdr:col>
      <xdr:colOff>21166</xdr:colOff>
      <xdr:row>1</xdr:row>
      <xdr:rowOff>137583</xdr:rowOff>
    </xdr:from>
    <xdr:to>
      <xdr:col>63</xdr:col>
      <xdr:colOff>55166</xdr:colOff>
      <xdr:row>1</xdr:row>
      <xdr:rowOff>425583</xdr:rowOff>
    </xdr:to>
    <xdr:sp macro="" textlink="">
      <xdr:nvSpPr>
        <xdr:cNvPr id="4" name="Botón de acción: ir a inicio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69C2999-07F2-4A4B-95F3-1437A9106E00}"/>
            </a:ext>
          </a:extLst>
        </xdr:cNvPr>
        <xdr:cNvSpPr/>
      </xdr:nvSpPr>
      <xdr:spPr>
        <a:xfrm>
          <a:off x="12012083" y="137583"/>
          <a:ext cx="288000" cy="288000"/>
        </a:xfrm>
        <a:prstGeom prst="actionButtonHome">
          <a:avLst/>
        </a:prstGeom>
        <a:solidFill>
          <a:srgbClr val="FFFFCC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55</xdr:col>
      <xdr:colOff>52917</xdr:colOff>
      <xdr:row>1</xdr:row>
      <xdr:rowOff>42332</xdr:rowOff>
    </xdr:from>
    <xdr:to>
      <xdr:col>62</xdr:col>
      <xdr:colOff>116417</xdr:colOff>
      <xdr:row>1</xdr:row>
      <xdr:rowOff>501265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24084E-4A2A-4448-82E7-C8676DC38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2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27283834" y="42332"/>
          <a:ext cx="952500" cy="458933"/>
        </a:xfrm>
        <a:prstGeom prst="rect">
          <a:avLst/>
        </a:prstGeom>
      </xdr:spPr>
    </xdr:pic>
    <xdr:clientData/>
  </xdr:twoCellAnchor>
  <xdr:twoCellAnchor editAs="oneCell">
    <xdr:from>
      <xdr:col>3</xdr:col>
      <xdr:colOff>52920</xdr:colOff>
      <xdr:row>1</xdr:row>
      <xdr:rowOff>42333</xdr:rowOff>
    </xdr:from>
    <xdr:to>
      <xdr:col>4</xdr:col>
      <xdr:colOff>243419</xdr:colOff>
      <xdr:row>1</xdr:row>
      <xdr:rowOff>496982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D86A186-5CF9-4C59-8826-4B18A984A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3" y="42333"/>
          <a:ext cx="529166" cy="454649"/>
        </a:xfrm>
        <a:prstGeom prst="rect">
          <a:avLst/>
        </a:prstGeom>
      </xdr:spPr>
    </xdr:pic>
    <xdr:clientData/>
  </xdr:twoCellAnchor>
  <xdr:twoCellAnchor>
    <xdr:from>
      <xdr:col>52</xdr:col>
      <xdr:colOff>42333</xdr:colOff>
      <xdr:row>1</xdr:row>
      <xdr:rowOff>137584</xdr:rowOff>
    </xdr:from>
    <xdr:to>
      <xdr:col>54</xdr:col>
      <xdr:colOff>76333</xdr:colOff>
      <xdr:row>1</xdr:row>
      <xdr:rowOff>425584</xdr:rowOff>
    </xdr:to>
    <xdr:sp macro="" textlink="">
      <xdr:nvSpPr>
        <xdr:cNvPr id="4" name="Botón de acción: ir a inicio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45DD0B9-9718-4C2C-B9AA-04CF2739E395}"/>
            </a:ext>
          </a:extLst>
        </xdr:cNvPr>
        <xdr:cNvSpPr/>
      </xdr:nvSpPr>
      <xdr:spPr>
        <a:xfrm>
          <a:off x="10890250" y="137584"/>
          <a:ext cx="288000" cy="288000"/>
        </a:xfrm>
        <a:prstGeom prst="actionButtonHome">
          <a:avLst/>
        </a:prstGeom>
        <a:solidFill>
          <a:srgbClr val="FFFFCC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333375</xdr:colOff>
      <xdr:row>2</xdr:row>
      <xdr:rowOff>85725</xdr:rowOff>
    </xdr:from>
    <xdr:to>
      <xdr:col>9</xdr:col>
      <xdr:colOff>1285875</xdr:colOff>
      <xdr:row>5</xdr:row>
      <xdr:rowOff>20783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C315266-A0C2-4EB0-8491-FC5EB0DB6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2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9229725" y="485775"/>
          <a:ext cx="952500" cy="458933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</xdr:row>
      <xdr:rowOff>47626</xdr:rowOff>
    </xdr:from>
    <xdr:to>
      <xdr:col>3</xdr:col>
      <xdr:colOff>171450</xdr:colOff>
      <xdr:row>1</xdr:row>
      <xdr:rowOff>268586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6025734-B5C4-4A65-B854-3393165A3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7175" y="142876"/>
          <a:ext cx="257175" cy="220960"/>
        </a:xfrm>
        <a:prstGeom prst="rect">
          <a:avLst/>
        </a:prstGeom>
      </xdr:spPr>
    </xdr:pic>
    <xdr:clientData/>
  </xdr:twoCellAnchor>
  <xdr:twoCellAnchor>
    <xdr:from>
      <xdr:col>9</xdr:col>
      <xdr:colOff>676275</xdr:colOff>
      <xdr:row>1</xdr:row>
      <xdr:rowOff>28575</xdr:rowOff>
    </xdr:from>
    <xdr:to>
      <xdr:col>9</xdr:col>
      <xdr:colOff>928275</xdr:colOff>
      <xdr:row>1</xdr:row>
      <xdr:rowOff>280575</xdr:rowOff>
    </xdr:to>
    <xdr:sp macro="" textlink="">
      <xdr:nvSpPr>
        <xdr:cNvPr id="4" name="Botón de acción: ir a inicio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CFEE610-B9AA-45BE-8680-B7045B69EB37}"/>
            </a:ext>
          </a:extLst>
        </xdr:cNvPr>
        <xdr:cNvSpPr/>
      </xdr:nvSpPr>
      <xdr:spPr>
        <a:xfrm>
          <a:off x="9572625" y="123825"/>
          <a:ext cx="252000" cy="252000"/>
        </a:xfrm>
        <a:prstGeom prst="actionButtonHome">
          <a:avLst/>
        </a:prstGeom>
        <a:solidFill>
          <a:srgbClr val="FFFFCC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702468</xdr:colOff>
      <xdr:row>3</xdr:row>
      <xdr:rowOff>47626</xdr:rowOff>
    </xdr:from>
    <xdr:to>
      <xdr:col>10</xdr:col>
      <xdr:colOff>273843</xdr:colOff>
      <xdr:row>4</xdr:row>
      <xdr:rowOff>149371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0E21DCC-6F06-4F26-B17F-F046C55D38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2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8691562" y="726282"/>
          <a:ext cx="952500" cy="458933"/>
        </a:xfrm>
        <a:prstGeom prst="rect">
          <a:avLst/>
        </a:prstGeom>
      </xdr:spPr>
    </xdr:pic>
    <xdr:clientData/>
  </xdr:twoCellAnchor>
  <xdr:twoCellAnchor editAs="oneCell">
    <xdr:from>
      <xdr:col>3</xdr:col>
      <xdr:colOff>23811</xdr:colOff>
      <xdr:row>1</xdr:row>
      <xdr:rowOff>59531</xdr:rowOff>
    </xdr:from>
    <xdr:to>
      <xdr:col>4</xdr:col>
      <xdr:colOff>19913</xdr:colOff>
      <xdr:row>1</xdr:row>
      <xdr:rowOff>383531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FDEB3C-A47D-4A63-8147-994958F82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1467" y="178594"/>
          <a:ext cx="377102" cy="324000"/>
        </a:xfrm>
        <a:prstGeom prst="rect">
          <a:avLst/>
        </a:prstGeom>
      </xdr:spPr>
    </xdr:pic>
    <xdr:clientData/>
  </xdr:twoCellAnchor>
  <xdr:twoCellAnchor>
    <xdr:from>
      <xdr:col>9</xdr:col>
      <xdr:colOff>1047749</xdr:colOff>
      <xdr:row>1</xdr:row>
      <xdr:rowOff>95250</xdr:rowOff>
    </xdr:from>
    <xdr:to>
      <xdr:col>9</xdr:col>
      <xdr:colOff>1299749</xdr:colOff>
      <xdr:row>1</xdr:row>
      <xdr:rowOff>347250</xdr:rowOff>
    </xdr:to>
    <xdr:sp macro="" textlink="">
      <xdr:nvSpPr>
        <xdr:cNvPr id="4" name="Botón de acción: ir a inicio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0BC3421-576A-4230-84AA-1CB3F6633637}"/>
            </a:ext>
          </a:extLst>
        </xdr:cNvPr>
        <xdr:cNvSpPr/>
      </xdr:nvSpPr>
      <xdr:spPr>
        <a:xfrm>
          <a:off x="9036843" y="214313"/>
          <a:ext cx="252000" cy="252000"/>
        </a:xfrm>
        <a:prstGeom prst="actionButtonHome">
          <a:avLst/>
        </a:prstGeom>
        <a:solidFill>
          <a:srgbClr val="FFFFCC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488157</xdr:colOff>
      <xdr:row>3</xdr:row>
      <xdr:rowOff>83344</xdr:rowOff>
    </xdr:from>
    <xdr:to>
      <xdr:col>15</xdr:col>
      <xdr:colOff>404813</xdr:colOff>
      <xdr:row>4</xdr:row>
      <xdr:rowOff>185089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BA3ACD-73A0-4BA7-9DF1-971773ECF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2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0596563" y="762000"/>
          <a:ext cx="952500" cy="458933"/>
        </a:xfrm>
        <a:prstGeom prst="rect">
          <a:avLst/>
        </a:prstGeom>
      </xdr:spPr>
    </xdr:pic>
    <xdr:clientData/>
  </xdr:twoCellAnchor>
  <xdr:twoCellAnchor editAs="oneCell">
    <xdr:from>
      <xdr:col>2</xdr:col>
      <xdr:colOff>178592</xdr:colOff>
      <xdr:row>1</xdr:row>
      <xdr:rowOff>71436</xdr:rowOff>
    </xdr:from>
    <xdr:to>
      <xdr:col>3</xdr:col>
      <xdr:colOff>359999</xdr:colOff>
      <xdr:row>1</xdr:row>
      <xdr:rowOff>380742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CEC9B7F-A996-4280-8ED0-E6A0E9D5D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7655" y="190499"/>
          <a:ext cx="360000" cy="309306"/>
        </a:xfrm>
        <a:prstGeom prst="rect">
          <a:avLst/>
        </a:prstGeom>
      </xdr:spPr>
    </xdr:pic>
    <xdr:clientData/>
  </xdr:twoCellAnchor>
  <xdr:twoCellAnchor>
    <xdr:from>
      <xdr:col>14</xdr:col>
      <xdr:colOff>833438</xdr:colOff>
      <xdr:row>1</xdr:row>
      <xdr:rowOff>95250</xdr:rowOff>
    </xdr:from>
    <xdr:to>
      <xdr:col>15</xdr:col>
      <xdr:colOff>49594</xdr:colOff>
      <xdr:row>1</xdr:row>
      <xdr:rowOff>347250</xdr:rowOff>
    </xdr:to>
    <xdr:sp macro="" textlink="">
      <xdr:nvSpPr>
        <xdr:cNvPr id="4" name="Botón de acción: ir a inicio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8B8EC51-A0B1-4A5E-8AFA-172CCC066229}"/>
            </a:ext>
          </a:extLst>
        </xdr:cNvPr>
        <xdr:cNvSpPr/>
      </xdr:nvSpPr>
      <xdr:spPr>
        <a:xfrm>
          <a:off x="10941844" y="214313"/>
          <a:ext cx="252000" cy="252000"/>
        </a:xfrm>
        <a:prstGeom prst="actionButtonHome">
          <a:avLst/>
        </a:prstGeom>
        <a:solidFill>
          <a:srgbClr val="FFFFCC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797719</xdr:colOff>
      <xdr:row>3</xdr:row>
      <xdr:rowOff>23812</xdr:rowOff>
    </xdr:from>
    <xdr:to>
      <xdr:col>10</xdr:col>
      <xdr:colOff>369094</xdr:colOff>
      <xdr:row>4</xdr:row>
      <xdr:rowOff>125557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B6A8AAD-BC75-4392-9559-9181EFDE1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2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8786813" y="702468"/>
          <a:ext cx="952500" cy="458933"/>
        </a:xfrm>
        <a:prstGeom prst="rect">
          <a:avLst/>
        </a:prstGeom>
      </xdr:spPr>
    </xdr:pic>
    <xdr:clientData/>
  </xdr:twoCellAnchor>
  <xdr:twoCellAnchor editAs="oneCell">
    <xdr:from>
      <xdr:col>3</xdr:col>
      <xdr:colOff>1</xdr:colOff>
      <xdr:row>1</xdr:row>
      <xdr:rowOff>71436</xdr:rowOff>
    </xdr:from>
    <xdr:to>
      <xdr:col>3</xdr:col>
      <xdr:colOff>377103</xdr:colOff>
      <xdr:row>1</xdr:row>
      <xdr:rowOff>395436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6B0D44F-9CFF-44D1-B040-63A46C5054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7657" y="190499"/>
          <a:ext cx="377102" cy="324000"/>
        </a:xfrm>
        <a:prstGeom prst="rect">
          <a:avLst/>
        </a:prstGeom>
      </xdr:spPr>
    </xdr:pic>
    <xdr:clientData/>
  </xdr:twoCellAnchor>
  <xdr:twoCellAnchor>
    <xdr:from>
      <xdr:col>9</xdr:col>
      <xdr:colOff>1166812</xdr:colOff>
      <xdr:row>1</xdr:row>
      <xdr:rowOff>95250</xdr:rowOff>
    </xdr:from>
    <xdr:to>
      <xdr:col>10</xdr:col>
      <xdr:colOff>37687</xdr:colOff>
      <xdr:row>1</xdr:row>
      <xdr:rowOff>347250</xdr:rowOff>
    </xdr:to>
    <xdr:sp macro="" textlink="">
      <xdr:nvSpPr>
        <xdr:cNvPr id="4" name="Botón de acción: ir a inicio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882D54A-A047-44EA-80F5-7C91FB48A3AD}"/>
            </a:ext>
          </a:extLst>
        </xdr:cNvPr>
        <xdr:cNvSpPr/>
      </xdr:nvSpPr>
      <xdr:spPr>
        <a:xfrm>
          <a:off x="9155906" y="214313"/>
          <a:ext cx="252000" cy="252000"/>
        </a:xfrm>
        <a:prstGeom prst="actionButtonHome">
          <a:avLst/>
        </a:prstGeom>
        <a:solidFill>
          <a:srgbClr val="FFFFCC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mdun/Desktop/PRESUPUESTOS/PACK60%20PPTO%20Y%20OTROS%20US/ORIGINALS/PE74G%20VANTIR%20(1)/PE074Gv6PN%20%20VANTIR/FinancialMetricsPro_201_1365764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&#233;stor%20Altuve/Desktop/Varias%20Herramientas%20PE%20PPTO%20Actualizadas/PLAN%20ESTRATEGICO%20PRO%202022/PE244v9%20PlanEstrat&#233;gico%202022%20Libro%20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nton%20M%20Dunyo%20Esteve/Mis%20documentos/E-DITOR%20ANTERIOR%20Y%20ALTRES/PRODUCTES%20ENTREGATS/2%20EXCEL/PE101%20Pto%20Equilibrio/FinancialMetricsPro_201_1365764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mdun/Desktop/PRESUPUESTOS/PACK60%20PPTO%20Y%20OTROS%20US/ORIGINALS/PE74G%20VANTIR%20(1)/PE074Gv6PN%20%20VANTIR/PFEXP%201.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UserGuide"/>
      <sheetName val="CashFlow"/>
      <sheetName val="CumulativeCF"/>
      <sheetName val="Payback"/>
      <sheetName val="ROI"/>
      <sheetName val="NPV"/>
      <sheetName val="Compounding"/>
      <sheetName val="CAGR"/>
      <sheetName val="IRR"/>
      <sheetName val="Breakeven"/>
      <sheetName val="Income"/>
      <sheetName val="Balance"/>
      <sheetName val="FinCashFlow"/>
      <sheetName val="Retained"/>
      <sheetName val="FSAnalysis"/>
      <sheetName val="Liquidity"/>
      <sheetName val="Activity"/>
      <sheetName val="Leverage"/>
      <sheetName val="Profitability"/>
      <sheetName val="Valuation"/>
      <sheetName val="MultiYear"/>
      <sheetName val="Growth"/>
      <sheetName val="DuPont"/>
    </sheetNames>
    <sheetDataSet>
      <sheetData sheetId="0" refreshError="1"/>
      <sheetData sheetId="1" refreshError="1"/>
      <sheetData sheetId="2" refreshError="1">
        <row r="47">
          <cell r="E47">
            <v>1500</v>
          </cell>
          <cell r="F47">
            <v>1612</v>
          </cell>
          <cell r="G47">
            <v>1681</v>
          </cell>
          <cell r="H47">
            <v>1960</v>
          </cell>
          <cell r="I47">
            <v>2111</v>
          </cell>
          <cell r="J47">
            <v>2010</v>
          </cell>
          <cell r="K47">
            <v>2041</v>
          </cell>
          <cell r="L47">
            <v>2173</v>
          </cell>
          <cell r="M47">
            <v>2223</v>
          </cell>
          <cell r="N47">
            <v>2245</v>
          </cell>
        </row>
        <row r="48">
          <cell r="E48">
            <v>-1565</v>
          </cell>
          <cell r="F48">
            <v>-1345</v>
          </cell>
          <cell r="G48">
            <v>-1107</v>
          </cell>
          <cell r="H48">
            <v>-1094</v>
          </cell>
          <cell r="I48">
            <v>-1081</v>
          </cell>
          <cell r="J48">
            <v>-910</v>
          </cell>
          <cell r="K48">
            <v>-890</v>
          </cell>
          <cell r="L48">
            <v>-790</v>
          </cell>
          <cell r="M48">
            <v>-880</v>
          </cell>
          <cell r="N48">
            <v>-840</v>
          </cell>
        </row>
        <row r="90">
          <cell r="E90">
            <v>233</v>
          </cell>
          <cell r="F90">
            <v>268</v>
          </cell>
          <cell r="G90">
            <v>229</v>
          </cell>
          <cell r="H90">
            <v>293</v>
          </cell>
          <cell r="I90">
            <v>321</v>
          </cell>
          <cell r="J90">
            <v>350</v>
          </cell>
          <cell r="K90">
            <v>331</v>
          </cell>
          <cell r="L90">
            <v>523</v>
          </cell>
          <cell r="M90">
            <v>588</v>
          </cell>
          <cell r="N90">
            <v>635</v>
          </cell>
        </row>
        <row r="91">
          <cell r="E91">
            <v>-339</v>
          </cell>
          <cell r="F91">
            <v>-301</v>
          </cell>
          <cell r="G91">
            <v>-115</v>
          </cell>
          <cell r="H91">
            <v>21</v>
          </cell>
          <cell r="I91">
            <v>61</v>
          </cell>
          <cell r="J91">
            <v>50</v>
          </cell>
          <cell r="K91">
            <v>130</v>
          </cell>
          <cell r="L91">
            <v>250</v>
          </cell>
          <cell r="M91">
            <v>180</v>
          </cell>
          <cell r="N91">
            <v>240</v>
          </cell>
        </row>
        <row r="92">
          <cell r="E92">
            <v>-106</v>
          </cell>
          <cell r="F92">
            <v>-33</v>
          </cell>
          <cell r="G92">
            <v>114</v>
          </cell>
          <cell r="H92">
            <v>314</v>
          </cell>
          <cell r="I92">
            <v>382</v>
          </cell>
          <cell r="J92">
            <v>400</v>
          </cell>
          <cell r="K92">
            <v>461</v>
          </cell>
          <cell r="L92">
            <v>773</v>
          </cell>
          <cell r="M92">
            <v>768</v>
          </cell>
          <cell r="N92">
            <v>875</v>
          </cell>
        </row>
      </sheetData>
      <sheetData sheetId="3" refreshError="1"/>
      <sheetData sheetId="4" refreshError="1">
        <row r="28">
          <cell r="E28">
            <v>-106</v>
          </cell>
          <cell r="F28">
            <v>-33</v>
          </cell>
          <cell r="G28">
            <v>114</v>
          </cell>
          <cell r="H28">
            <v>314</v>
          </cell>
          <cell r="I28">
            <v>382</v>
          </cell>
          <cell r="J28">
            <v>400</v>
          </cell>
          <cell r="K28">
            <v>461</v>
          </cell>
          <cell r="L28">
            <v>773</v>
          </cell>
          <cell r="M28">
            <v>768</v>
          </cell>
          <cell r="N28">
            <v>875</v>
          </cell>
        </row>
        <row r="32">
          <cell r="E32">
            <v>-106</v>
          </cell>
          <cell r="F32">
            <v>-139</v>
          </cell>
          <cell r="G32">
            <v>-25</v>
          </cell>
          <cell r="H32">
            <v>289</v>
          </cell>
          <cell r="I32">
            <v>671</v>
          </cell>
          <cell r="J32">
            <v>1071</v>
          </cell>
          <cell r="K32">
            <v>1532</v>
          </cell>
          <cell r="L32">
            <v>2305</v>
          </cell>
          <cell r="M32">
            <v>3073</v>
          </cell>
          <cell r="N32">
            <v>3948</v>
          </cell>
        </row>
        <row r="58">
          <cell r="M58">
            <v>0.08</v>
          </cell>
        </row>
        <row r="66">
          <cell r="E66">
            <v>-98.148148148148138</v>
          </cell>
          <cell r="F66">
            <v>-28.292181069958847</v>
          </cell>
          <cell r="G66">
            <v>90.496875476299337</v>
          </cell>
          <cell r="H66">
            <v>230.79937377808633</v>
          </cell>
          <cell r="I66">
            <v>259.98278126689365</v>
          </cell>
          <cell r="J66">
            <v>252.06785075324183</v>
          </cell>
          <cell r="K66">
            <v>268.98907221584369</v>
          </cell>
          <cell r="L66">
            <v>417.62784772002726</v>
          </cell>
          <cell r="M66">
            <v>384.19120675696053</v>
          </cell>
          <cell r="N66">
            <v>405.29430207409871</v>
          </cell>
        </row>
        <row r="67">
          <cell r="E67">
            <v>-98.148148148148138</v>
          </cell>
          <cell r="F67">
            <v>-126.44032921810698</v>
          </cell>
          <cell r="G67">
            <v>-35.943453741807645</v>
          </cell>
          <cell r="H67">
            <v>194.85592003627869</v>
          </cell>
          <cell r="I67">
            <v>454.83870130317234</v>
          </cell>
          <cell r="J67">
            <v>706.90655205641417</v>
          </cell>
          <cell r="K67">
            <v>975.89562427225792</v>
          </cell>
          <cell r="L67">
            <v>1393.5234719922851</v>
          </cell>
          <cell r="M67">
            <v>1777.7146787492456</v>
          </cell>
          <cell r="N67">
            <v>2183.0089808233442</v>
          </cell>
        </row>
      </sheetData>
      <sheetData sheetId="5" refreshError="1">
        <row r="34">
          <cell r="F34">
            <v>140</v>
          </cell>
        </row>
        <row r="36">
          <cell r="F36">
            <v>100</v>
          </cell>
        </row>
      </sheetData>
      <sheetData sheetId="6" refreshError="1">
        <row r="32">
          <cell r="F32">
            <v>0.1</v>
          </cell>
        </row>
        <row r="35">
          <cell r="F35">
            <v>8</v>
          </cell>
        </row>
        <row r="38">
          <cell r="F38">
            <v>1000</v>
          </cell>
        </row>
        <row r="68">
          <cell r="J68">
            <v>0.1</v>
          </cell>
        </row>
        <row r="105">
          <cell r="F105">
            <v>4</v>
          </cell>
        </row>
      </sheetData>
      <sheetData sheetId="7" refreshError="1">
        <row r="28">
          <cell r="F28">
            <v>0.06</v>
          </cell>
        </row>
        <row r="31">
          <cell r="F31">
            <v>10</v>
          </cell>
        </row>
        <row r="34">
          <cell r="F34">
            <v>100000</v>
          </cell>
        </row>
        <row r="56">
          <cell r="F56">
            <v>100000</v>
          </cell>
        </row>
        <row r="58">
          <cell r="F58">
            <v>0.06</v>
          </cell>
        </row>
        <row r="75">
          <cell r="F75">
            <v>4</v>
          </cell>
        </row>
        <row r="149">
          <cell r="F149">
            <v>0</v>
          </cell>
        </row>
        <row r="151">
          <cell r="F151">
            <v>1000</v>
          </cell>
        </row>
        <row r="153">
          <cell r="F153">
            <v>0.1</v>
          </cell>
        </row>
        <row r="155">
          <cell r="F155">
            <v>10</v>
          </cell>
        </row>
        <row r="157">
          <cell r="F157">
            <v>0</v>
          </cell>
        </row>
        <row r="198">
          <cell r="F198">
            <v>0.1</v>
          </cell>
        </row>
        <row r="200">
          <cell r="F200">
            <v>4</v>
          </cell>
        </row>
        <row r="202">
          <cell r="F202">
            <v>10</v>
          </cell>
        </row>
      </sheetData>
      <sheetData sheetId="8" refreshError="1">
        <row r="25">
          <cell r="F25">
            <v>600</v>
          </cell>
        </row>
        <row r="27">
          <cell r="F27">
            <v>1600</v>
          </cell>
        </row>
        <row r="29">
          <cell r="F29">
            <v>10</v>
          </cell>
        </row>
      </sheetData>
      <sheetData sheetId="9" refreshError="1">
        <row r="50">
          <cell r="G50">
            <v>0.2</v>
          </cell>
        </row>
        <row r="83">
          <cell r="G83">
            <v>0.1</v>
          </cell>
        </row>
        <row r="85">
          <cell r="G85">
            <v>0.1</v>
          </cell>
        </row>
      </sheetData>
      <sheetData sheetId="10" refreshError="1">
        <row r="145">
          <cell r="H145">
            <v>36000</v>
          </cell>
        </row>
        <row r="147">
          <cell r="H147">
            <v>15</v>
          </cell>
        </row>
        <row r="150">
          <cell r="H150">
            <v>1</v>
          </cell>
          <cell r="I150">
            <v>1500</v>
          </cell>
          <cell r="J150">
            <v>3000</v>
          </cell>
          <cell r="K150">
            <v>4000</v>
          </cell>
          <cell r="L150">
            <v>5000</v>
          </cell>
        </row>
        <row r="151">
          <cell r="H151">
            <v>5</v>
          </cell>
          <cell r="I151">
            <v>10</v>
          </cell>
          <cell r="J151">
            <v>15</v>
          </cell>
          <cell r="K151">
            <v>20</v>
          </cell>
          <cell r="L151">
            <v>25</v>
          </cell>
        </row>
        <row r="153">
          <cell r="H153">
            <v>20</v>
          </cell>
        </row>
        <row r="156">
          <cell r="H156">
            <v>1</v>
          </cell>
          <cell r="I156">
            <v>3000</v>
          </cell>
          <cell r="J156">
            <v>3500</v>
          </cell>
          <cell r="K156">
            <v>4000</v>
          </cell>
          <cell r="L156">
            <v>4500</v>
          </cell>
        </row>
        <row r="157">
          <cell r="H157">
            <v>30</v>
          </cell>
          <cell r="I157">
            <v>28</v>
          </cell>
          <cell r="J157">
            <v>26</v>
          </cell>
          <cell r="K157">
            <v>24</v>
          </cell>
          <cell r="L157">
            <v>22</v>
          </cell>
        </row>
        <row r="159">
          <cell r="H159">
            <v>100</v>
          </cell>
        </row>
        <row r="161">
          <cell r="H161">
            <v>6000</v>
          </cell>
        </row>
        <row r="202">
          <cell r="E202">
            <v>983.33333333333337</v>
          </cell>
        </row>
        <row r="212">
          <cell r="E212">
            <v>100</v>
          </cell>
          <cell r="F212">
            <v>1083.3333333333335</v>
          </cell>
          <cell r="G212">
            <v>2066.666666666667</v>
          </cell>
          <cell r="H212">
            <v>3050</v>
          </cell>
          <cell r="I212">
            <v>4033.3333333333335</v>
          </cell>
          <cell r="J212">
            <v>5016.666666666667</v>
          </cell>
          <cell r="K212">
            <v>6000</v>
          </cell>
        </row>
        <row r="221">
          <cell r="E221">
            <v>1500</v>
          </cell>
          <cell r="F221">
            <v>16250.000000000002</v>
          </cell>
          <cell r="G221">
            <v>31000.000000000004</v>
          </cell>
          <cell r="H221">
            <v>45750</v>
          </cell>
          <cell r="I221">
            <v>60500</v>
          </cell>
          <cell r="J221">
            <v>75250</v>
          </cell>
          <cell r="K221">
            <v>90000</v>
          </cell>
        </row>
        <row r="226">
          <cell r="E226">
            <v>500</v>
          </cell>
          <cell r="F226">
            <v>5416.6666666666679</v>
          </cell>
          <cell r="G226">
            <v>20666.666666666672</v>
          </cell>
          <cell r="H226">
            <v>45750</v>
          </cell>
          <cell r="I226">
            <v>80666.666666666672</v>
          </cell>
          <cell r="J226">
            <v>125416.66666666667</v>
          </cell>
          <cell r="K226">
            <v>150000</v>
          </cell>
        </row>
        <row r="231">
          <cell r="E231">
            <v>38000</v>
          </cell>
          <cell r="F231">
            <v>57666.666666666672</v>
          </cell>
          <cell r="G231">
            <v>87666.666666666672</v>
          </cell>
          <cell r="H231">
            <v>127500</v>
          </cell>
          <cell r="I231">
            <v>177166.66666666669</v>
          </cell>
          <cell r="J231">
            <v>236666.66666666669</v>
          </cell>
          <cell r="K231">
            <v>276000</v>
          </cell>
        </row>
        <row r="235">
          <cell r="E235">
            <v>2000</v>
          </cell>
          <cell r="F235">
            <v>21666.666666666672</v>
          </cell>
          <cell r="G235">
            <v>41333.333333333343</v>
          </cell>
          <cell r="H235">
            <v>61000</v>
          </cell>
          <cell r="I235">
            <v>80666.666666666672</v>
          </cell>
          <cell r="J235">
            <v>100333.33333333334</v>
          </cell>
          <cell r="K235">
            <v>120000</v>
          </cell>
        </row>
        <row r="240">
          <cell r="E240">
            <v>3000</v>
          </cell>
          <cell r="F240">
            <v>32500.000000000004</v>
          </cell>
          <cell r="G240">
            <v>62000.000000000007</v>
          </cell>
          <cell r="H240">
            <v>85400</v>
          </cell>
          <cell r="I240">
            <v>96800</v>
          </cell>
          <cell r="J240">
            <v>110366.66666666667</v>
          </cell>
          <cell r="K240">
            <v>132000</v>
          </cell>
        </row>
        <row r="245">
          <cell r="E245">
            <v>5000</v>
          </cell>
          <cell r="F245">
            <v>54166.666666666672</v>
          </cell>
          <cell r="G245">
            <v>103333.33333333334</v>
          </cell>
          <cell r="H245">
            <v>146400</v>
          </cell>
          <cell r="I245">
            <v>177466.66666666669</v>
          </cell>
          <cell r="J245">
            <v>210700</v>
          </cell>
          <cell r="K245">
            <v>252000</v>
          </cell>
        </row>
        <row r="250">
          <cell r="E250">
            <v>-33000</v>
          </cell>
          <cell r="F250">
            <v>-3500</v>
          </cell>
          <cell r="G250">
            <v>15666.666666666672</v>
          </cell>
          <cell r="H250">
            <v>18900</v>
          </cell>
          <cell r="I250">
            <v>300</v>
          </cell>
          <cell r="J250">
            <v>-25966.666666666686</v>
          </cell>
          <cell r="K250">
            <v>-24000</v>
          </cell>
        </row>
      </sheetData>
      <sheetData sheetId="11" refreshError="1">
        <row r="47">
          <cell r="H47" t="str">
            <v>GRANDE COMPANY</v>
          </cell>
        </row>
        <row r="49">
          <cell r="H49" t="str">
            <v>$</v>
          </cell>
        </row>
        <row r="51">
          <cell r="H51">
            <v>1</v>
          </cell>
        </row>
        <row r="53">
          <cell r="H53">
            <v>38352</v>
          </cell>
          <cell r="J53">
            <v>37987</v>
          </cell>
        </row>
        <row r="55">
          <cell r="H55">
            <v>0.46</v>
          </cell>
        </row>
        <row r="57">
          <cell r="H57">
            <v>0.25490196078431371</v>
          </cell>
        </row>
        <row r="59">
          <cell r="H59">
            <v>136860</v>
          </cell>
        </row>
        <row r="61">
          <cell r="H61">
            <v>8300</v>
          </cell>
        </row>
        <row r="71">
          <cell r="J71">
            <v>32983260</v>
          </cell>
        </row>
        <row r="73">
          <cell r="J73">
            <v>22043584</v>
          </cell>
        </row>
        <row r="74">
          <cell r="J74">
            <v>10939676</v>
          </cell>
        </row>
        <row r="80">
          <cell r="H80">
            <v>136860</v>
          </cell>
        </row>
        <row r="84">
          <cell r="H84">
            <v>18248</v>
          </cell>
        </row>
        <row r="86">
          <cell r="I86">
            <v>6021839</v>
          </cell>
        </row>
        <row r="91">
          <cell r="H91">
            <v>32846</v>
          </cell>
        </row>
        <row r="92">
          <cell r="H92">
            <v>9124</v>
          </cell>
        </row>
        <row r="93">
          <cell r="H93">
            <v>0</v>
          </cell>
        </row>
        <row r="97">
          <cell r="I97">
            <v>1788302</v>
          </cell>
        </row>
        <row r="98">
          <cell r="J98">
            <v>7810141</v>
          </cell>
        </row>
        <row r="100">
          <cell r="J100">
            <v>3129535</v>
          </cell>
        </row>
        <row r="103">
          <cell r="I103">
            <v>118612</v>
          </cell>
        </row>
        <row r="104">
          <cell r="I104">
            <v>510944</v>
          </cell>
        </row>
        <row r="106">
          <cell r="J106">
            <v>2737203</v>
          </cell>
        </row>
        <row r="107">
          <cell r="J107">
            <v>1259113.3800000001</v>
          </cell>
        </row>
        <row r="109">
          <cell r="J109">
            <v>1478089.6199999999</v>
          </cell>
        </row>
        <row r="112">
          <cell r="H112">
            <v>510944</v>
          </cell>
        </row>
        <row r="114">
          <cell r="I114">
            <v>465324</v>
          </cell>
        </row>
        <row r="115">
          <cell r="I115">
            <v>118611.99999999999</v>
          </cell>
        </row>
        <row r="116">
          <cell r="J116">
            <v>346712</v>
          </cell>
        </row>
        <row r="118">
          <cell r="J118">
            <v>1824801.6199999999</v>
          </cell>
        </row>
        <row r="124">
          <cell r="J124">
            <v>13.091492181791612</v>
          </cell>
        </row>
      </sheetData>
      <sheetData sheetId="12" refreshError="1">
        <row r="55">
          <cell r="I55">
            <v>1368600</v>
          </cell>
        </row>
        <row r="56">
          <cell r="I56">
            <v>364960</v>
          </cell>
        </row>
        <row r="59">
          <cell r="I59">
            <v>3832080</v>
          </cell>
        </row>
        <row r="60">
          <cell r="I60">
            <v>20000</v>
          </cell>
        </row>
        <row r="66">
          <cell r="I66">
            <v>13786363</v>
          </cell>
        </row>
        <row r="67">
          <cell r="I67">
            <v>36496</v>
          </cell>
        </row>
        <row r="68">
          <cell r="J68">
            <v>19408499</v>
          </cell>
        </row>
        <row r="75">
          <cell r="J75">
            <v>1459839</v>
          </cell>
        </row>
        <row r="87">
          <cell r="J87">
            <v>930648</v>
          </cell>
        </row>
        <row r="96">
          <cell r="J96">
            <v>208014</v>
          </cell>
        </row>
        <row r="98">
          <cell r="J98">
            <v>68000</v>
          </cell>
        </row>
        <row r="100">
          <cell r="J100">
            <v>22075000</v>
          </cell>
        </row>
        <row r="113">
          <cell r="J113">
            <v>3464400</v>
          </cell>
        </row>
        <row r="118">
          <cell r="J118">
            <v>5474400</v>
          </cell>
        </row>
        <row r="120">
          <cell r="J120">
            <v>8938800</v>
          </cell>
        </row>
        <row r="128">
          <cell r="I128">
            <v>9438468</v>
          </cell>
        </row>
        <row r="130">
          <cell r="I130">
            <v>3697731.62</v>
          </cell>
        </row>
        <row r="132">
          <cell r="J132">
            <v>13136199.620000001</v>
          </cell>
        </row>
        <row r="134">
          <cell r="J134">
            <v>22074999.620000001</v>
          </cell>
        </row>
      </sheetData>
      <sheetData sheetId="13" refreshError="1">
        <row r="72">
          <cell r="K72">
            <v>3391391.620000001</v>
          </cell>
        </row>
        <row r="77">
          <cell r="J77">
            <v>-33100</v>
          </cell>
        </row>
        <row r="78">
          <cell r="J78">
            <v>-101250</v>
          </cell>
        </row>
        <row r="87">
          <cell r="K87">
            <v>-1210982</v>
          </cell>
        </row>
        <row r="89">
          <cell r="K89">
            <v>2180409.620000001</v>
          </cell>
        </row>
      </sheetData>
      <sheetData sheetId="14" refreshError="1">
        <row r="45">
          <cell r="I45">
            <v>3697731.62</v>
          </cell>
        </row>
      </sheetData>
      <sheetData sheetId="15" refreshError="1"/>
      <sheetData sheetId="16" refreshError="1"/>
      <sheetData sheetId="17" refreshError="1">
        <row r="42">
          <cell r="H42">
            <v>275</v>
          </cell>
        </row>
        <row r="87">
          <cell r="J87">
            <v>2.3924555011354336</v>
          </cell>
        </row>
        <row r="175">
          <cell r="J175">
            <v>90365.095890410958</v>
          </cell>
        </row>
      </sheetData>
      <sheetData sheetId="18" refreshError="1"/>
      <sheetData sheetId="19" refreshError="1"/>
      <sheetData sheetId="20" refreshError="1">
        <row r="46">
          <cell r="H46">
            <v>103.75</v>
          </cell>
        </row>
        <row r="87">
          <cell r="K87">
            <v>282200</v>
          </cell>
        </row>
        <row r="90">
          <cell r="K90">
            <v>9960</v>
          </cell>
        </row>
        <row r="92">
          <cell r="L92">
            <v>292160</v>
          </cell>
        </row>
        <row r="94">
          <cell r="L94">
            <v>12844039.620000001</v>
          </cell>
        </row>
        <row r="97">
          <cell r="L97">
            <v>35.200000000000003</v>
          </cell>
        </row>
        <row r="98">
          <cell r="L98">
            <v>93.848017097764142</v>
          </cell>
        </row>
      </sheetData>
      <sheetData sheetId="21" refreshError="1">
        <row r="46">
          <cell r="H46" t="str">
            <v>MAJESTIC COMPANY</v>
          </cell>
        </row>
        <row r="48">
          <cell r="H48" t="str">
            <v>$</v>
          </cell>
        </row>
        <row r="50">
          <cell r="H50">
            <v>1000</v>
          </cell>
        </row>
        <row r="52">
          <cell r="H52">
            <v>38352</v>
          </cell>
          <cell r="J52">
            <v>37987</v>
          </cell>
        </row>
        <row r="60">
          <cell r="H60">
            <v>0.35</v>
          </cell>
          <cell r="I60">
            <v>0.35</v>
          </cell>
          <cell r="J60">
            <v>0.35</v>
          </cell>
          <cell r="K60">
            <v>0.36</v>
          </cell>
          <cell r="L60">
            <v>0.36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</row>
        <row r="62">
          <cell r="H62">
            <v>0.3</v>
          </cell>
          <cell r="I62">
            <v>0.3</v>
          </cell>
          <cell r="J62">
            <v>0.3</v>
          </cell>
          <cell r="K62">
            <v>0.3</v>
          </cell>
          <cell r="L62">
            <v>0.3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</row>
        <row r="64">
          <cell r="H64">
            <v>255000</v>
          </cell>
          <cell r="I64">
            <v>249312</v>
          </cell>
          <cell r="J64">
            <v>230182</v>
          </cell>
          <cell r="K64">
            <v>210067</v>
          </cell>
          <cell r="L64">
            <v>193456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</row>
        <row r="66">
          <cell r="H66">
            <v>52385</v>
          </cell>
          <cell r="I66">
            <v>43825</v>
          </cell>
          <cell r="J66">
            <v>39812</v>
          </cell>
          <cell r="K66">
            <v>28435</v>
          </cell>
          <cell r="L66">
            <v>22843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</row>
        <row r="68">
          <cell r="H68">
            <v>9019</v>
          </cell>
          <cell r="I68">
            <v>8991</v>
          </cell>
          <cell r="J68">
            <v>8855</v>
          </cell>
          <cell r="K68">
            <v>8430</v>
          </cell>
          <cell r="L68">
            <v>8172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</row>
        <row r="77">
          <cell r="H77">
            <v>4624274</v>
          </cell>
          <cell r="I77">
            <v>4090970</v>
          </cell>
          <cell r="J77">
            <v>3406786</v>
          </cell>
          <cell r="K77">
            <v>2906365</v>
          </cell>
          <cell r="L77">
            <v>2452939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</row>
        <row r="78">
          <cell r="H78">
            <v>2958708</v>
          </cell>
          <cell r="I78">
            <v>2673129</v>
          </cell>
          <cell r="J78">
            <v>2253815</v>
          </cell>
          <cell r="K78">
            <v>1942591</v>
          </cell>
          <cell r="L78">
            <v>1617253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</row>
        <row r="79">
          <cell r="H79">
            <v>1665566</v>
          </cell>
          <cell r="I79">
            <v>1417841</v>
          </cell>
          <cell r="J79">
            <v>1152971</v>
          </cell>
          <cell r="K79">
            <v>963774</v>
          </cell>
          <cell r="L79">
            <v>835686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</row>
        <row r="82">
          <cell r="H82">
            <v>410505</v>
          </cell>
          <cell r="I82">
            <v>383619</v>
          </cell>
          <cell r="J82">
            <v>331045</v>
          </cell>
          <cell r="K82">
            <v>291588</v>
          </cell>
          <cell r="L82">
            <v>256620.6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</row>
        <row r="83">
          <cell r="H83">
            <v>273670</v>
          </cell>
          <cell r="I83">
            <v>255746.4</v>
          </cell>
          <cell r="J83">
            <v>220697</v>
          </cell>
          <cell r="K83">
            <v>194392</v>
          </cell>
          <cell r="L83">
            <v>171080.4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</row>
        <row r="84">
          <cell r="H84">
            <v>684175</v>
          </cell>
          <cell r="I84">
            <v>639365.4</v>
          </cell>
          <cell r="J84">
            <v>551742</v>
          </cell>
          <cell r="K84">
            <v>485980</v>
          </cell>
          <cell r="L84">
            <v>427701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</row>
        <row r="86">
          <cell r="H86">
            <v>981391</v>
          </cell>
          <cell r="I86">
            <v>778475.6</v>
          </cell>
          <cell r="J86">
            <v>601229</v>
          </cell>
          <cell r="K86">
            <v>477794</v>
          </cell>
          <cell r="L86">
            <v>407985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</row>
        <row r="89">
          <cell r="H89">
            <v>279459</v>
          </cell>
          <cell r="I89">
            <v>211500</v>
          </cell>
          <cell r="J89">
            <v>181545</v>
          </cell>
          <cell r="K89">
            <v>140135</v>
          </cell>
          <cell r="L89">
            <v>132741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</row>
        <row r="90">
          <cell r="H90">
            <v>111586</v>
          </cell>
          <cell r="I90">
            <v>107273</v>
          </cell>
          <cell r="J90">
            <v>120272</v>
          </cell>
          <cell r="K90">
            <v>102957</v>
          </cell>
          <cell r="L90">
            <v>105056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</row>
        <row r="91">
          <cell r="H91">
            <v>167873</v>
          </cell>
          <cell r="I91">
            <v>104227</v>
          </cell>
          <cell r="J91">
            <v>61273</v>
          </cell>
          <cell r="K91">
            <v>37178</v>
          </cell>
          <cell r="L91">
            <v>27685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</row>
        <row r="92">
          <cell r="H92">
            <v>1149264</v>
          </cell>
          <cell r="I92">
            <v>882702.6</v>
          </cell>
          <cell r="J92">
            <v>662502</v>
          </cell>
          <cell r="K92">
            <v>514972</v>
          </cell>
          <cell r="L92">
            <v>435670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</row>
        <row r="93">
          <cell r="H93">
            <v>402242.39999999997</v>
          </cell>
          <cell r="I93">
            <v>308945.90999999997</v>
          </cell>
          <cell r="J93">
            <v>231875.69999999998</v>
          </cell>
          <cell r="K93">
            <v>185389.91999999998</v>
          </cell>
          <cell r="L93">
            <v>156841.19999999998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</row>
        <row r="95">
          <cell r="H95">
            <v>747021.60000000009</v>
          </cell>
          <cell r="I95">
            <v>573756.68999999994</v>
          </cell>
          <cell r="J95">
            <v>430626.30000000005</v>
          </cell>
          <cell r="K95">
            <v>329582.08000000002</v>
          </cell>
          <cell r="L95">
            <v>278828.80000000005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</row>
        <row r="98">
          <cell r="H98">
            <v>23088</v>
          </cell>
          <cell r="I98">
            <v>16541</v>
          </cell>
          <cell r="J98">
            <v>17478</v>
          </cell>
          <cell r="K98">
            <v>24932</v>
          </cell>
          <cell r="L98">
            <v>13267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</row>
        <row r="99">
          <cell r="H99">
            <v>6317</v>
          </cell>
          <cell r="I99">
            <v>13416</v>
          </cell>
          <cell r="J99">
            <v>6524</v>
          </cell>
          <cell r="K99">
            <v>6017</v>
          </cell>
          <cell r="L99">
            <v>3294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</row>
        <row r="100">
          <cell r="H100">
            <v>16771</v>
          </cell>
          <cell r="I100">
            <v>3125</v>
          </cell>
          <cell r="J100">
            <v>10954</v>
          </cell>
          <cell r="K100">
            <v>18915</v>
          </cell>
          <cell r="L100">
            <v>9973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</row>
        <row r="101">
          <cell r="H101">
            <v>5031.3</v>
          </cell>
          <cell r="I101">
            <v>937.5</v>
          </cell>
          <cell r="J101">
            <v>3286.2</v>
          </cell>
          <cell r="K101">
            <v>5674.5</v>
          </cell>
          <cell r="L101">
            <v>2991.9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</row>
        <row r="102">
          <cell r="H102">
            <v>11739.7</v>
          </cell>
          <cell r="I102">
            <v>2187.5</v>
          </cell>
          <cell r="J102">
            <v>7667.8</v>
          </cell>
          <cell r="K102">
            <v>13240.5</v>
          </cell>
          <cell r="L102">
            <v>6981.1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</row>
        <row r="104">
          <cell r="H104">
            <v>758761.3</v>
          </cell>
          <cell r="I104">
            <v>575944.18999999994</v>
          </cell>
          <cell r="J104">
            <v>438294.10000000003</v>
          </cell>
          <cell r="K104">
            <v>342822.58</v>
          </cell>
          <cell r="L104">
            <v>285809.90000000002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</row>
        <row r="110">
          <cell r="H110">
            <v>2.9755345098039223</v>
          </cell>
          <cell r="I110">
            <v>2.3101342494544985</v>
          </cell>
          <cell r="J110">
            <v>1.9041197834756847</v>
          </cell>
          <cell r="K110">
            <v>1.6319678007492848</v>
          </cell>
          <cell r="L110">
            <v>1.4773896906790176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</row>
        <row r="121">
          <cell r="H121">
            <v>812449</v>
          </cell>
          <cell r="I121">
            <v>420928</v>
          </cell>
          <cell r="J121">
            <v>439438</v>
          </cell>
          <cell r="K121">
            <v>419736</v>
          </cell>
          <cell r="L121">
            <v>183415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</row>
        <row r="122">
          <cell r="H122">
            <v>510211</v>
          </cell>
          <cell r="I122">
            <v>514800</v>
          </cell>
          <cell r="J122">
            <v>196011</v>
          </cell>
          <cell r="K122">
            <v>134529</v>
          </cell>
          <cell r="L122">
            <v>101329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</row>
        <row r="123">
          <cell r="H123">
            <v>128416</v>
          </cell>
          <cell r="I123">
            <v>146694</v>
          </cell>
          <cell r="J123">
            <v>118843</v>
          </cell>
          <cell r="K123">
            <v>98311</v>
          </cell>
          <cell r="L123">
            <v>101708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</row>
        <row r="124">
          <cell r="H124">
            <v>1001990</v>
          </cell>
          <cell r="I124">
            <v>824771</v>
          </cell>
          <cell r="J124">
            <v>656421</v>
          </cell>
          <cell r="K124">
            <v>530859</v>
          </cell>
          <cell r="L124">
            <v>440951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</row>
        <row r="125">
          <cell r="H125">
            <v>207821</v>
          </cell>
          <cell r="I125">
            <v>218156</v>
          </cell>
          <cell r="J125">
            <v>181115</v>
          </cell>
          <cell r="K125">
            <v>191931</v>
          </cell>
          <cell r="L125">
            <v>168616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</row>
        <row r="126">
          <cell r="H126">
            <v>94345</v>
          </cell>
          <cell r="I126">
            <v>88237</v>
          </cell>
          <cell r="J126">
            <v>73436</v>
          </cell>
          <cell r="K126">
            <v>56427</v>
          </cell>
          <cell r="L126">
            <v>54304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</row>
        <row r="127">
          <cell r="H127">
            <v>2755232</v>
          </cell>
          <cell r="I127">
            <v>2213586</v>
          </cell>
          <cell r="J127">
            <v>1665264</v>
          </cell>
          <cell r="K127">
            <v>1431793</v>
          </cell>
          <cell r="L127">
            <v>1050323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</row>
        <row r="130">
          <cell r="H130">
            <v>151020</v>
          </cell>
          <cell r="I130">
            <v>121931</v>
          </cell>
          <cell r="J130">
            <v>111552</v>
          </cell>
          <cell r="K130">
            <v>23712</v>
          </cell>
          <cell r="L130">
            <v>34852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</row>
        <row r="131"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</row>
        <row r="132"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</row>
        <row r="133">
          <cell r="H133">
            <v>735859</v>
          </cell>
          <cell r="I133">
            <v>382809</v>
          </cell>
          <cell r="J133">
            <v>379323</v>
          </cell>
          <cell r="K133">
            <v>234091</v>
          </cell>
          <cell r="L133">
            <v>354888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</row>
        <row r="137">
          <cell r="H137">
            <v>2291185</v>
          </cell>
          <cell r="I137">
            <v>1906256</v>
          </cell>
          <cell r="J137">
            <v>1863215</v>
          </cell>
          <cell r="K137">
            <v>1783261</v>
          </cell>
          <cell r="L137">
            <v>1523641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</row>
        <row r="138">
          <cell r="H138">
            <v>1144875</v>
          </cell>
          <cell r="I138">
            <v>1058327</v>
          </cell>
          <cell r="J138">
            <v>1021435</v>
          </cell>
          <cell r="K138">
            <v>954821</v>
          </cell>
          <cell r="L138">
            <v>823415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</row>
        <row r="139">
          <cell r="H139">
            <v>1146310</v>
          </cell>
          <cell r="I139">
            <v>847929</v>
          </cell>
          <cell r="J139">
            <v>841780</v>
          </cell>
          <cell r="K139">
            <v>828440</v>
          </cell>
          <cell r="L139">
            <v>700226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</row>
        <row r="142">
          <cell r="H142">
            <v>103678</v>
          </cell>
          <cell r="I142">
            <v>99930</v>
          </cell>
          <cell r="J142">
            <v>75229</v>
          </cell>
          <cell r="K142">
            <v>54331</v>
          </cell>
          <cell r="L142">
            <v>55408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</row>
        <row r="144">
          <cell r="H144">
            <v>358114</v>
          </cell>
          <cell r="I144">
            <v>135296</v>
          </cell>
          <cell r="J144">
            <v>132365</v>
          </cell>
          <cell r="K144">
            <v>96603</v>
          </cell>
          <cell r="L144">
            <v>61046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</row>
        <row r="146">
          <cell r="H146">
            <v>5250213</v>
          </cell>
          <cell r="I146">
            <v>3801481</v>
          </cell>
          <cell r="J146">
            <v>3205513</v>
          </cell>
          <cell r="K146">
            <v>2668970</v>
          </cell>
          <cell r="L146">
            <v>2256743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</row>
        <row r="151">
          <cell r="H151">
            <v>203902</v>
          </cell>
          <cell r="I151">
            <v>202977</v>
          </cell>
          <cell r="J151">
            <v>200439</v>
          </cell>
          <cell r="K151">
            <v>199352</v>
          </cell>
          <cell r="L151">
            <v>192321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</row>
        <row r="152">
          <cell r="H152">
            <v>32910</v>
          </cell>
          <cell r="I152">
            <v>30644</v>
          </cell>
          <cell r="J152">
            <v>43419</v>
          </cell>
          <cell r="K152">
            <v>23944</v>
          </cell>
          <cell r="L152">
            <v>64921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</row>
        <row r="153">
          <cell r="H153">
            <v>324305</v>
          </cell>
          <cell r="I153">
            <v>180494</v>
          </cell>
          <cell r="J153">
            <v>199020</v>
          </cell>
          <cell r="K153">
            <v>198436</v>
          </cell>
          <cell r="L153">
            <v>198314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</row>
        <row r="154">
          <cell r="H154">
            <v>107566</v>
          </cell>
          <cell r="I154">
            <v>182579</v>
          </cell>
          <cell r="J154">
            <v>341116</v>
          </cell>
          <cell r="K154">
            <v>327821</v>
          </cell>
          <cell r="L154">
            <v>358902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</row>
        <row r="155"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</row>
        <row r="156">
          <cell r="H156">
            <v>102483</v>
          </cell>
          <cell r="I156">
            <v>102931</v>
          </cell>
          <cell r="J156">
            <v>93127</v>
          </cell>
          <cell r="K156">
            <v>93219</v>
          </cell>
          <cell r="L156">
            <v>89210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</row>
        <row r="157">
          <cell r="H157">
            <v>46120</v>
          </cell>
          <cell r="I157">
            <v>41029</v>
          </cell>
          <cell r="J157">
            <v>39023</v>
          </cell>
          <cell r="K157">
            <v>36921</v>
          </cell>
          <cell r="L157">
            <v>52482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</row>
        <row r="158">
          <cell r="H158">
            <v>817286</v>
          </cell>
          <cell r="I158">
            <v>740654</v>
          </cell>
          <cell r="J158">
            <v>916144</v>
          </cell>
          <cell r="K158">
            <v>879693</v>
          </cell>
          <cell r="L158">
            <v>956150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</row>
        <row r="161">
          <cell r="H161">
            <v>370000</v>
          </cell>
          <cell r="I161">
            <v>180983</v>
          </cell>
          <cell r="J161">
            <v>201995</v>
          </cell>
          <cell r="K161">
            <v>290820</v>
          </cell>
          <cell r="L161">
            <v>295023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</row>
        <row r="162">
          <cell r="H162">
            <v>432901</v>
          </cell>
          <cell r="I162">
            <v>264120</v>
          </cell>
          <cell r="J162">
            <v>262419</v>
          </cell>
          <cell r="K162">
            <v>251367</v>
          </cell>
          <cell r="L162">
            <v>299567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</row>
        <row r="163">
          <cell r="H163">
            <v>802901</v>
          </cell>
          <cell r="I163">
            <v>445103</v>
          </cell>
          <cell r="J163">
            <v>464414</v>
          </cell>
          <cell r="K163">
            <v>542187</v>
          </cell>
          <cell r="L163">
            <v>594590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</row>
        <row r="165">
          <cell r="H165">
            <v>1620187</v>
          </cell>
          <cell r="I165">
            <v>1185757</v>
          </cell>
          <cell r="J165">
            <v>1380558</v>
          </cell>
          <cell r="K165">
            <v>1421880</v>
          </cell>
          <cell r="L165">
            <v>1550740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</row>
        <row r="170">
          <cell r="H170">
            <v>25030</v>
          </cell>
          <cell r="I170">
            <v>23910</v>
          </cell>
          <cell r="J170">
            <v>20100</v>
          </cell>
          <cell r="K170">
            <v>39924</v>
          </cell>
          <cell r="L170">
            <v>19321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</row>
        <row r="171">
          <cell r="H171">
            <v>102732</v>
          </cell>
          <cell r="I171">
            <v>102711</v>
          </cell>
          <cell r="J171">
            <v>102932</v>
          </cell>
          <cell r="K171">
            <v>102732</v>
          </cell>
          <cell r="L171">
            <v>102510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</row>
        <row r="172"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</row>
        <row r="173">
          <cell r="H173">
            <v>127762</v>
          </cell>
          <cell r="I173">
            <v>126621</v>
          </cell>
          <cell r="J173">
            <v>123032</v>
          </cell>
          <cell r="K173">
            <v>142656</v>
          </cell>
          <cell r="L173">
            <v>121831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</row>
        <row r="175">
          <cell r="H175">
            <v>2543644.0700000003</v>
          </cell>
          <cell r="I175">
            <v>1784882.77</v>
          </cell>
          <cell r="J175">
            <v>1208938.58</v>
          </cell>
          <cell r="K175">
            <v>770644.47999999998</v>
          </cell>
          <cell r="L175">
            <v>427821.9</v>
          </cell>
          <cell r="M175">
            <v>142012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</row>
        <row r="177">
          <cell r="H177">
            <v>2671406.0700000003</v>
          </cell>
          <cell r="I177">
            <v>1911503.77</v>
          </cell>
          <cell r="J177">
            <v>1331970.58</v>
          </cell>
          <cell r="K177">
            <v>913300.47999999998</v>
          </cell>
          <cell r="L177">
            <v>549652.9</v>
          </cell>
          <cell r="M177">
            <v>142012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</row>
        <row r="184">
          <cell r="J184">
            <v>1999</v>
          </cell>
        </row>
        <row r="185">
          <cell r="J185">
            <v>142012</v>
          </cell>
        </row>
        <row r="197">
          <cell r="H197">
            <v>2543644.0700000003</v>
          </cell>
          <cell r="I197">
            <v>1784882.77</v>
          </cell>
          <cell r="J197">
            <v>1208938.58</v>
          </cell>
          <cell r="K197">
            <v>770644.47999999998</v>
          </cell>
          <cell r="L197">
            <v>427821.9</v>
          </cell>
          <cell r="M197">
            <v>142012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</row>
        <row r="213"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</row>
        <row r="221"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</row>
        <row r="226"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</row>
        <row r="228"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</row>
        <row r="240"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</row>
        <row r="241"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</row>
        <row r="243"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</row>
        <row r="245"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</row>
        <row r="247"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</row>
        <row r="248"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</row>
      </sheetData>
      <sheetData sheetId="22" refreshError="1">
        <row r="24">
          <cell r="I24">
            <v>5</v>
          </cell>
        </row>
      </sheetData>
      <sheetData sheetId="2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"/>
      <sheetName val="IND"/>
      <sheetName val="4"/>
      <sheetName val="4a"/>
      <sheetName val="4b"/>
      <sheetName val="4c"/>
      <sheetName val="4d"/>
      <sheetName val="4e"/>
      <sheetName val="4f"/>
      <sheetName val="5"/>
      <sheetName val="5a"/>
      <sheetName val="5b"/>
      <sheetName val="6"/>
      <sheetName val="6a"/>
      <sheetName val="6b"/>
      <sheetName val="6c"/>
      <sheetName val="6d"/>
      <sheetName val="6e"/>
      <sheetName val="6f"/>
      <sheetName val="6g"/>
      <sheetName val="7"/>
      <sheetName val="7a"/>
      <sheetName val="7b"/>
      <sheetName val="7c"/>
      <sheetName val="7d"/>
      <sheetName val="7e"/>
      <sheetName val="CÁLCULOS"/>
      <sheetName val="7f"/>
      <sheetName val="sb"/>
    </sheetNames>
    <sheetDataSet>
      <sheetData sheetId="0" refreshError="1"/>
      <sheetData sheetId="1">
        <row r="21">
          <cell r="I21" t="str">
            <v>NEWCO</v>
          </cell>
        </row>
      </sheetData>
      <sheetData sheetId="2" refreshError="1"/>
      <sheetData sheetId="3">
        <row r="389">
          <cell r="I389" t="str">
            <v>STARS</v>
          </cell>
          <cell r="J389" t="str">
            <v>Alta</v>
          </cell>
          <cell r="M389" t="str">
            <v>Mantener</v>
          </cell>
        </row>
        <row r="390">
          <cell r="I390" t="str">
            <v>POOR DOGS</v>
          </cell>
          <cell r="J390" t="str">
            <v>Baja</v>
          </cell>
          <cell r="M390" t="str">
            <v>Desinvertir</v>
          </cell>
        </row>
        <row r="391">
          <cell r="I391" t="str">
            <v>CASH COWS</v>
          </cell>
          <cell r="J391" t="str">
            <v>Alta</v>
          </cell>
          <cell r="M391" t="str">
            <v>Mantener</v>
          </cell>
        </row>
        <row r="392">
          <cell r="I392" t="str">
            <v>QUESTION MARKS</v>
          </cell>
          <cell r="J392" t="str">
            <v>Negativa</v>
          </cell>
          <cell r="M392" t="str">
            <v>Invertir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>
        <row r="22">
          <cell r="B22">
            <v>1</v>
          </cell>
        </row>
        <row r="23">
          <cell r="B23">
            <v>2</v>
          </cell>
        </row>
        <row r="24">
          <cell r="B24">
            <v>3</v>
          </cell>
        </row>
        <row r="25">
          <cell r="B25">
            <v>4</v>
          </cell>
        </row>
        <row r="26">
          <cell r="B26">
            <v>5</v>
          </cell>
        </row>
        <row r="29">
          <cell r="B29">
            <v>1</v>
          </cell>
        </row>
        <row r="30">
          <cell r="B30">
            <v>5</v>
          </cell>
        </row>
      </sheetData>
      <sheetData sheetId="27" refreshError="1"/>
      <sheetData sheetId="28">
        <row r="13">
          <cell r="B13" t="str">
            <v>Enero</v>
          </cell>
          <cell r="D13">
            <v>1</v>
          </cell>
          <cell r="E13" t="str">
            <v>Enero</v>
          </cell>
        </row>
        <row r="14">
          <cell r="B14" t="str">
            <v>Febrero</v>
          </cell>
          <cell r="D14">
            <v>2</v>
          </cell>
          <cell r="E14" t="str">
            <v>Febrero</v>
          </cell>
        </row>
        <row r="15">
          <cell r="B15" t="str">
            <v>Marzo</v>
          </cell>
          <cell r="D15">
            <v>3</v>
          </cell>
          <cell r="E15" t="str">
            <v>Marzo</v>
          </cell>
        </row>
        <row r="16">
          <cell r="B16" t="str">
            <v>Abril</v>
          </cell>
          <cell r="D16">
            <v>4</v>
          </cell>
          <cell r="E16" t="str">
            <v>Abril</v>
          </cell>
        </row>
        <row r="17">
          <cell r="B17" t="str">
            <v>Mayo</v>
          </cell>
          <cell r="D17">
            <v>5</v>
          </cell>
          <cell r="E17" t="str">
            <v>Mayo</v>
          </cell>
        </row>
        <row r="18">
          <cell r="B18" t="str">
            <v>Junio</v>
          </cell>
          <cell r="D18">
            <v>6</v>
          </cell>
          <cell r="E18" t="str">
            <v>Junio</v>
          </cell>
        </row>
        <row r="19">
          <cell r="B19" t="str">
            <v>Julio</v>
          </cell>
          <cell r="D19">
            <v>7</v>
          </cell>
          <cell r="E19" t="str">
            <v>Julio</v>
          </cell>
        </row>
        <row r="20">
          <cell r="B20" t="str">
            <v>Agosto</v>
          </cell>
          <cell r="D20">
            <v>8</v>
          </cell>
          <cell r="E20" t="str">
            <v>Agosto</v>
          </cell>
        </row>
        <row r="21">
          <cell r="B21" t="str">
            <v>Septiembre</v>
          </cell>
          <cell r="D21">
            <v>9</v>
          </cell>
          <cell r="E21" t="str">
            <v>Septiembre</v>
          </cell>
        </row>
        <row r="22">
          <cell r="B22" t="str">
            <v>Octubre</v>
          </cell>
          <cell r="D22">
            <v>10</v>
          </cell>
          <cell r="E22" t="str">
            <v>Octubre</v>
          </cell>
        </row>
        <row r="23">
          <cell r="B23" t="str">
            <v>Noviembre</v>
          </cell>
          <cell r="D23">
            <v>11</v>
          </cell>
          <cell r="E23" t="str">
            <v>Noviembre</v>
          </cell>
        </row>
        <row r="24">
          <cell r="B24" t="str">
            <v>Diciembre</v>
          </cell>
          <cell r="D24">
            <v>12</v>
          </cell>
          <cell r="E24" t="str">
            <v>Diciembre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UserGuide"/>
      <sheetName val="CashFlow"/>
      <sheetName val="CumulativeCF"/>
      <sheetName val="Payback"/>
      <sheetName val="ROI"/>
      <sheetName val="NPV"/>
      <sheetName val="Compounding"/>
      <sheetName val="CAGR"/>
      <sheetName val="IRR"/>
      <sheetName val="Breakeven"/>
      <sheetName val="Income"/>
      <sheetName val="Balance"/>
      <sheetName val="FinCashFlow"/>
      <sheetName val="Retained"/>
      <sheetName val="FSAnalysis"/>
      <sheetName val="Liquidity"/>
      <sheetName val="Activity"/>
      <sheetName val="Leverage"/>
      <sheetName val="Profitability"/>
      <sheetName val="Valuation"/>
      <sheetName val="MultiYear"/>
      <sheetName val="Growth"/>
      <sheetName val="DuPo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46">
          <cell r="H46" t="str">
            <v>MAJESTIC COMPANY</v>
          </cell>
        </row>
        <row r="77">
          <cell r="H77">
            <v>4624274</v>
          </cell>
          <cell r="I77">
            <v>4090970</v>
          </cell>
          <cell r="J77">
            <v>3406786</v>
          </cell>
          <cell r="K77">
            <v>2906365</v>
          </cell>
          <cell r="L77">
            <v>2452939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</row>
        <row r="78">
          <cell r="H78">
            <v>2958708</v>
          </cell>
          <cell r="I78">
            <v>2673129</v>
          </cell>
          <cell r="J78">
            <v>2253815</v>
          </cell>
          <cell r="K78">
            <v>1942591</v>
          </cell>
          <cell r="L78">
            <v>1617253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</row>
        <row r="82">
          <cell r="H82">
            <v>410505</v>
          </cell>
          <cell r="I82">
            <v>383619</v>
          </cell>
          <cell r="J82">
            <v>331045</v>
          </cell>
          <cell r="K82">
            <v>291588</v>
          </cell>
          <cell r="L82">
            <v>256620.6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</row>
        <row r="83">
          <cell r="H83">
            <v>273670</v>
          </cell>
          <cell r="I83">
            <v>255746.4</v>
          </cell>
          <cell r="J83">
            <v>220697</v>
          </cell>
          <cell r="K83">
            <v>194392</v>
          </cell>
          <cell r="L83">
            <v>171080.4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</row>
        <row r="89">
          <cell r="H89">
            <v>279459</v>
          </cell>
          <cell r="I89">
            <v>211500</v>
          </cell>
          <cell r="J89">
            <v>181545</v>
          </cell>
          <cell r="K89">
            <v>140135</v>
          </cell>
          <cell r="L89">
            <v>132741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</row>
        <row r="90">
          <cell r="H90">
            <v>111586</v>
          </cell>
          <cell r="I90">
            <v>107273</v>
          </cell>
          <cell r="J90">
            <v>120272</v>
          </cell>
          <cell r="K90">
            <v>102957</v>
          </cell>
          <cell r="L90">
            <v>105056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</row>
        <row r="98">
          <cell r="H98">
            <v>23088</v>
          </cell>
          <cell r="I98">
            <v>16541</v>
          </cell>
          <cell r="J98">
            <v>17478</v>
          </cell>
          <cell r="K98">
            <v>24932</v>
          </cell>
          <cell r="L98">
            <v>13267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</row>
        <row r="99">
          <cell r="H99">
            <v>6317</v>
          </cell>
          <cell r="I99">
            <v>13416</v>
          </cell>
          <cell r="J99">
            <v>6524</v>
          </cell>
          <cell r="K99">
            <v>6017</v>
          </cell>
          <cell r="L99">
            <v>3294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</row>
        <row r="121">
          <cell r="H121">
            <v>812449</v>
          </cell>
          <cell r="I121">
            <v>420928</v>
          </cell>
          <cell r="J121">
            <v>439438</v>
          </cell>
          <cell r="K121">
            <v>419736</v>
          </cell>
          <cell r="L121">
            <v>183415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</row>
        <row r="122">
          <cell r="H122">
            <v>510211</v>
          </cell>
          <cell r="I122">
            <v>514800</v>
          </cell>
          <cell r="J122">
            <v>196011</v>
          </cell>
          <cell r="K122">
            <v>134529</v>
          </cell>
          <cell r="L122">
            <v>101329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</row>
        <row r="123">
          <cell r="H123">
            <v>128416</v>
          </cell>
          <cell r="I123">
            <v>146694</v>
          </cell>
          <cell r="J123">
            <v>118843</v>
          </cell>
          <cell r="K123">
            <v>98311</v>
          </cell>
          <cell r="L123">
            <v>101708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</row>
        <row r="124">
          <cell r="H124">
            <v>1001990</v>
          </cell>
          <cell r="I124">
            <v>824771</v>
          </cell>
          <cell r="J124">
            <v>656421</v>
          </cell>
          <cell r="K124">
            <v>530859</v>
          </cell>
          <cell r="L124">
            <v>440951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</row>
        <row r="125">
          <cell r="H125">
            <v>207821</v>
          </cell>
          <cell r="I125">
            <v>218156</v>
          </cell>
          <cell r="J125">
            <v>181115</v>
          </cell>
          <cell r="K125">
            <v>191931</v>
          </cell>
          <cell r="L125">
            <v>168616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</row>
        <row r="126">
          <cell r="H126">
            <v>94345</v>
          </cell>
          <cell r="I126">
            <v>88237</v>
          </cell>
          <cell r="J126">
            <v>73436</v>
          </cell>
          <cell r="K126">
            <v>56427</v>
          </cell>
          <cell r="L126">
            <v>54304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</row>
        <row r="130">
          <cell r="H130">
            <v>151020</v>
          </cell>
          <cell r="I130">
            <v>121931</v>
          </cell>
          <cell r="J130">
            <v>111552</v>
          </cell>
          <cell r="K130">
            <v>23712</v>
          </cell>
          <cell r="L130">
            <v>34852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</row>
        <row r="131"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</row>
        <row r="132"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</row>
        <row r="133">
          <cell r="H133">
            <v>735859</v>
          </cell>
          <cell r="I133">
            <v>382809</v>
          </cell>
          <cell r="J133">
            <v>379323</v>
          </cell>
          <cell r="K133">
            <v>234091</v>
          </cell>
          <cell r="L133">
            <v>354888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</row>
        <row r="137">
          <cell r="H137">
            <v>2291185</v>
          </cell>
          <cell r="I137">
            <v>1906256</v>
          </cell>
          <cell r="J137">
            <v>1863215</v>
          </cell>
          <cell r="K137">
            <v>1783261</v>
          </cell>
          <cell r="L137">
            <v>1523641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</row>
        <row r="138">
          <cell r="H138">
            <v>1144875</v>
          </cell>
          <cell r="I138">
            <v>1058327</v>
          </cell>
          <cell r="J138">
            <v>1021435</v>
          </cell>
          <cell r="K138">
            <v>954821</v>
          </cell>
          <cell r="L138">
            <v>823415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</row>
        <row r="142">
          <cell r="H142">
            <v>103678</v>
          </cell>
          <cell r="I142">
            <v>99930</v>
          </cell>
          <cell r="J142">
            <v>75229</v>
          </cell>
          <cell r="K142">
            <v>54331</v>
          </cell>
          <cell r="L142">
            <v>55408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</row>
        <row r="144">
          <cell r="H144">
            <v>358114</v>
          </cell>
          <cell r="I144">
            <v>135296</v>
          </cell>
          <cell r="J144">
            <v>132365</v>
          </cell>
          <cell r="K144">
            <v>96603</v>
          </cell>
          <cell r="L144">
            <v>61046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</row>
        <row r="151">
          <cell r="H151">
            <v>203902</v>
          </cell>
          <cell r="I151">
            <v>202977</v>
          </cell>
          <cell r="J151">
            <v>200439</v>
          </cell>
          <cell r="K151">
            <v>199352</v>
          </cell>
          <cell r="L151">
            <v>192321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</row>
        <row r="152">
          <cell r="H152">
            <v>32910</v>
          </cell>
          <cell r="I152">
            <v>30644</v>
          </cell>
          <cell r="J152">
            <v>43419</v>
          </cell>
          <cell r="K152">
            <v>23944</v>
          </cell>
          <cell r="L152">
            <v>64921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</row>
        <row r="153">
          <cell r="H153">
            <v>324305</v>
          </cell>
          <cell r="I153">
            <v>180494</v>
          </cell>
          <cell r="J153">
            <v>199020</v>
          </cell>
          <cell r="K153">
            <v>198436</v>
          </cell>
          <cell r="L153">
            <v>198314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</row>
        <row r="154">
          <cell r="H154">
            <v>107566</v>
          </cell>
          <cell r="I154">
            <v>182579</v>
          </cell>
          <cell r="J154">
            <v>341116</v>
          </cell>
          <cell r="K154">
            <v>327821</v>
          </cell>
          <cell r="L154">
            <v>358902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</row>
        <row r="155"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</row>
        <row r="156">
          <cell r="H156">
            <v>102483</v>
          </cell>
          <cell r="I156">
            <v>102931</v>
          </cell>
          <cell r="J156">
            <v>93127</v>
          </cell>
          <cell r="K156">
            <v>93219</v>
          </cell>
          <cell r="L156">
            <v>89210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</row>
        <row r="157">
          <cell r="H157">
            <v>46120</v>
          </cell>
          <cell r="I157">
            <v>41029</v>
          </cell>
          <cell r="J157">
            <v>39023</v>
          </cell>
          <cell r="K157">
            <v>36921</v>
          </cell>
          <cell r="L157">
            <v>52482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</row>
        <row r="161">
          <cell r="H161">
            <v>370000</v>
          </cell>
          <cell r="I161">
            <v>180983</v>
          </cell>
          <cell r="J161">
            <v>201995</v>
          </cell>
          <cell r="K161">
            <v>290820</v>
          </cell>
          <cell r="L161">
            <v>295023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</row>
        <row r="162">
          <cell r="H162">
            <v>432901</v>
          </cell>
          <cell r="I162">
            <v>264120</v>
          </cell>
          <cell r="J162">
            <v>262419</v>
          </cell>
          <cell r="K162">
            <v>251367</v>
          </cell>
          <cell r="L162">
            <v>299567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</row>
        <row r="170">
          <cell r="H170">
            <v>25030</v>
          </cell>
          <cell r="I170">
            <v>23910</v>
          </cell>
          <cell r="J170">
            <v>20100</v>
          </cell>
          <cell r="K170">
            <v>39924</v>
          </cell>
          <cell r="L170">
            <v>19321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</row>
        <row r="171">
          <cell r="H171">
            <v>102732</v>
          </cell>
          <cell r="I171">
            <v>102711</v>
          </cell>
          <cell r="J171">
            <v>102932</v>
          </cell>
          <cell r="K171">
            <v>102732</v>
          </cell>
          <cell r="L171">
            <v>102510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</row>
        <row r="172"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</row>
        <row r="213"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</row>
        <row r="221"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</row>
        <row r="226"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</row>
        <row r="228"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</row>
        <row r="240"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</row>
        <row r="241"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</row>
        <row r="243"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</row>
        <row r="245"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</row>
        <row r="247"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</row>
        <row r="248"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</row>
      </sheetData>
      <sheetData sheetId="22" refreshError="1"/>
      <sheetData sheetId="2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1"/>
      <sheetName val="2"/>
      <sheetName val="2a"/>
      <sheetName val="2b"/>
      <sheetName val="2c"/>
      <sheetName val="ae"/>
      <sheetName val="3"/>
      <sheetName val="3a"/>
      <sheetName val="Amortizaciones"/>
      <sheetName val="3b"/>
      <sheetName val="CResult"/>
      <sheetName val="pr"/>
      <sheetName val="4"/>
      <sheetName val="4a"/>
      <sheetName val="4b"/>
      <sheetName val="5"/>
      <sheetName val="5a"/>
      <sheetName val="5b"/>
      <sheetName val="6"/>
      <sheetName val="6a"/>
      <sheetName val="Pagoinversiones"/>
      <sheetName val="6b"/>
      <sheetName val="prestamos"/>
      <sheetName val="6c"/>
      <sheetName val="pr5"/>
      <sheetName val="t5"/>
      <sheetName val="b5"/>
      <sheetName val="SB"/>
      <sheetName val="CTesorería"/>
      <sheetName val="a5"/>
      <sheetName val="5 años"/>
      <sheetName val="FIN"/>
      <sheetName val="a"/>
      <sheetName val="b"/>
      <sheetName val="c"/>
      <sheetName val="d"/>
      <sheetName val="e"/>
      <sheetName val="f"/>
      <sheetName val="g"/>
      <sheetName val="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136">
          <cell r="E136" t="str">
            <v>en el MES</v>
          </cell>
        </row>
        <row r="137">
          <cell r="E137" t="str">
            <v>30 días</v>
          </cell>
        </row>
        <row r="138">
          <cell r="E138" t="str">
            <v>60 días</v>
          </cell>
        </row>
        <row r="139">
          <cell r="E139" t="str">
            <v>90 días</v>
          </cell>
        </row>
        <row r="140">
          <cell r="E140" t="str">
            <v>120 días</v>
          </cell>
        </row>
        <row r="141">
          <cell r="E141" t="str">
            <v>150 días</v>
          </cell>
        </row>
        <row r="142">
          <cell r="E142" t="str">
            <v>180 días</v>
          </cell>
        </row>
        <row r="158">
          <cell r="C158" t="str">
            <v>MENSUAL</v>
          </cell>
        </row>
        <row r="159">
          <cell r="C159" t="str">
            <v>TRIMESTRAL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6A590-EF94-44D7-929B-047BC5FD4A31}">
  <sheetPr>
    <tabColor theme="6"/>
    <pageSetUpPr fitToPage="1"/>
  </sheetPr>
  <dimension ref="A1:R47"/>
  <sheetViews>
    <sheetView showGridLines="0" showRowColHeaders="0" tabSelected="1" topLeftCell="B2" workbookViewId="0">
      <selection activeCell="E9" sqref="E9"/>
    </sheetView>
  </sheetViews>
  <sheetFormatPr baseColWidth="10" defaultRowHeight="12.75" x14ac:dyDescent="0.2"/>
  <cols>
    <col min="1" max="1" width="4" style="9" hidden="1" customWidth="1"/>
    <col min="2" max="2" width="0.85546875" style="9" customWidth="1"/>
    <col min="3" max="3" width="2.7109375" style="9" customWidth="1"/>
    <col min="4" max="4" width="5.5703125" style="9" customWidth="1"/>
    <col min="5" max="5" width="39.7109375" style="9" customWidth="1"/>
    <col min="6" max="6" width="16.42578125" style="9" customWidth="1"/>
    <col min="7" max="7" width="60" style="9" bestFit="1" customWidth="1"/>
    <col min="8" max="11" width="5.7109375" style="9" customWidth="1"/>
    <col min="12" max="12" width="2.7109375" style="9" customWidth="1"/>
    <col min="13" max="13" width="3.5703125" style="9" customWidth="1"/>
    <col min="14" max="16384" width="11.42578125" style="9"/>
  </cols>
  <sheetData>
    <row r="1" spans="3:18" ht="20.100000000000001" hidden="1" customHeight="1" x14ac:dyDescent="0.2"/>
    <row r="2" spans="3:18" ht="20.100000000000001" customHeight="1" x14ac:dyDescent="0.2">
      <c r="C2" s="3"/>
      <c r="D2" s="1"/>
      <c r="E2" s="1"/>
      <c r="F2" s="1"/>
      <c r="G2" s="1"/>
      <c r="H2" s="1"/>
      <c r="I2" s="1"/>
      <c r="J2" s="1"/>
      <c r="K2" s="1"/>
      <c r="L2" s="2"/>
      <c r="M2" s="10"/>
      <c r="N2" s="10"/>
      <c r="O2" s="10"/>
      <c r="P2" s="10"/>
      <c r="Q2" s="10"/>
      <c r="R2" s="10"/>
    </row>
    <row r="3" spans="3:18" ht="26.25" x14ac:dyDescent="0.2">
      <c r="C3" s="3"/>
      <c r="D3" s="206" t="s">
        <v>172</v>
      </c>
      <c r="E3" s="207"/>
      <c r="F3" s="207"/>
      <c r="G3" s="207"/>
      <c r="H3" s="207"/>
      <c r="I3" s="207"/>
      <c r="J3" s="207"/>
      <c r="K3" s="208"/>
      <c r="L3" s="2"/>
      <c r="M3" s="10"/>
      <c r="N3" s="10"/>
      <c r="O3" s="10"/>
      <c r="P3" s="10"/>
      <c r="Q3" s="10"/>
      <c r="R3" s="10"/>
    </row>
    <row r="4" spans="3:18" ht="26.25" x14ac:dyDescent="0.2">
      <c r="C4" s="3"/>
      <c r="D4" s="209" t="s">
        <v>171</v>
      </c>
      <c r="E4" s="210"/>
      <c r="F4" s="210"/>
      <c r="G4" s="210"/>
      <c r="H4" s="210"/>
      <c r="I4" s="210"/>
      <c r="J4" s="210"/>
      <c r="K4" s="211"/>
      <c r="L4" s="2"/>
      <c r="M4" s="10"/>
      <c r="N4" s="10"/>
      <c r="O4" s="10"/>
      <c r="P4" s="10"/>
      <c r="Q4" s="10"/>
      <c r="R4" s="10"/>
    </row>
    <row r="5" spans="3:18" ht="20.100000000000001" customHeight="1" x14ac:dyDescent="0.2">
      <c r="C5" s="4"/>
      <c r="D5" s="212" t="s">
        <v>147</v>
      </c>
      <c r="E5" s="213"/>
      <c r="F5" s="213"/>
      <c r="G5" s="213"/>
      <c r="H5" s="213"/>
      <c r="I5" s="213"/>
      <c r="J5" s="213"/>
      <c r="K5" s="214"/>
      <c r="L5" s="5"/>
      <c r="M5" s="11"/>
      <c r="N5" s="10"/>
      <c r="O5" s="10"/>
      <c r="P5" s="10"/>
      <c r="Q5" s="10"/>
      <c r="R5" s="10"/>
    </row>
    <row r="6" spans="3:18" ht="9.9499999999999993" customHeight="1" x14ac:dyDescent="0.2">
      <c r="C6" s="3"/>
      <c r="D6" s="13"/>
      <c r="E6" s="12"/>
      <c r="F6" s="12"/>
      <c r="G6" s="12"/>
      <c r="H6" s="12"/>
      <c r="I6" s="12"/>
      <c r="J6" s="12"/>
      <c r="K6" s="14"/>
      <c r="L6" s="2"/>
      <c r="M6" s="10"/>
      <c r="N6" s="10"/>
      <c r="O6" s="10"/>
      <c r="P6" s="10"/>
      <c r="Q6" s="10"/>
      <c r="R6" s="10"/>
    </row>
    <row r="7" spans="3:18" ht="20.100000000000001" customHeight="1" x14ac:dyDescent="0.5">
      <c r="C7" s="3"/>
      <c r="D7" s="160" t="s">
        <v>92</v>
      </c>
      <c r="E7" s="159"/>
      <c r="F7" s="153"/>
      <c r="G7" s="153"/>
      <c r="H7" s="153"/>
      <c r="I7" s="153"/>
      <c r="J7" s="153"/>
      <c r="K7" s="154"/>
      <c r="L7" s="2"/>
      <c r="M7" s="10"/>
      <c r="N7" s="10"/>
      <c r="O7" s="10"/>
      <c r="P7" s="10"/>
      <c r="Q7" s="10"/>
      <c r="R7" s="10"/>
    </row>
    <row r="8" spans="3:18" ht="20.100000000000001" customHeight="1" x14ac:dyDescent="0.5">
      <c r="C8" s="3"/>
      <c r="D8" s="161" t="s">
        <v>157</v>
      </c>
      <c r="E8" s="159"/>
      <c r="F8" s="158" t="s">
        <v>93</v>
      </c>
      <c r="G8" s="159" t="s">
        <v>163</v>
      </c>
      <c r="H8" s="153"/>
      <c r="I8" s="153"/>
      <c r="J8" s="153"/>
      <c r="K8" s="154"/>
      <c r="L8" s="2"/>
      <c r="M8" s="10"/>
      <c r="N8" s="10"/>
      <c r="O8" s="10"/>
      <c r="P8" s="10"/>
      <c r="Q8" s="10"/>
      <c r="R8" s="10"/>
    </row>
    <row r="9" spans="3:18" ht="20.100000000000001" customHeight="1" x14ac:dyDescent="0.5">
      <c r="C9" s="3"/>
      <c r="D9" s="162">
        <v>1</v>
      </c>
      <c r="E9" s="204" t="s">
        <v>94</v>
      </c>
      <c r="F9" s="159"/>
      <c r="G9" s="159" t="s">
        <v>164</v>
      </c>
      <c r="H9" s="153"/>
      <c r="I9" s="153"/>
      <c r="J9" s="153"/>
      <c r="K9" s="154"/>
      <c r="L9" s="2"/>
      <c r="M9" s="10"/>
      <c r="N9" s="10"/>
      <c r="O9" s="10"/>
      <c r="P9" s="10"/>
      <c r="Q9" s="10"/>
      <c r="R9" s="10"/>
    </row>
    <row r="10" spans="3:18" ht="20.100000000000001" customHeight="1" x14ac:dyDescent="0.5">
      <c r="C10" s="3"/>
      <c r="D10" s="162">
        <v>2</v>
      </c>
      <c r="E10" s="203" t="s">
        <v>158</v>
      </c>
      <c r="F10" s="159"/>
      <c r="G10" s="159" t="s">
        <v>165</v>
      </c>
      <c r="H10" s="153"/>
      <c r="I10" s="153"/>
      <c r="J10" s="153"/>
      <c r="K10" s="154"/>
      <c r="L10" s="2"/>
      <c r="M10" s="10"/>
      <c r="N10" s="10"/>
      <c r="O10" s="10"/>
      <c r="P10" s="10"/>
      <c r="Q10" s="10"/>
      <c r="R10" s="10"/>
    </row>
    <row r="11" spans="3:18" ht="20.100000000000001" customHeight="1" x14ac:dyDescent="0.5">
      <c r="C11" s="3"/>
      <c r="D11" s="162">
        <v>3</v>
      </c>
      <c r="E11" s="203" t="s">
        <v>159</v>
      </c>
      <c r="F11" s="158" t="s">
        <v>93</v>
      </c>
      <c r="G11" s="159" t="s">
        <v>167</v>
      </c>
      <c r="H11" s="153"/>
      <c r="I11" s="153"/>
      <c r="J11" s="153"/>
      <c r="K11" s="154"/>
      <c r="L11" s="2"/>
      <c r="M11" s="10"/>
      <c r="N11" s="10"/>
      <c r="O11" s="10"/>
      <c r="P11" s="10"/>
      <c r="Q11" s="10"/>
      <c r="R11" s="10"/>
    </row>
    <row r="12" spans="3:18" ht="20.100000000000001" customHeight="1" x14ac:dyDescent="0.5">
      <c r="C12" s="3"/>
      <c r="D12" s="162">
        <v>4</v>
      </c>
      <c r="E12" s="203" t="s">
        <v>160</v>
      </c>
      <c r="F12" s="158"/>
      <c r="G12" s="159" t="s">
        <v>166</v>
      </c>
      <c r="H12" s="153"/>
      <c r="I12" s="153"/>
      <c r="J12" s="153"/>
      <c r="K12" s="154"/>
      <c r="L12" s="2"/>
      <c r="M12" s="10"/>
      <c r="N12" s="10"/>
      <c r="O12" s="10"/>
      <c r="P12" s="10"/>
      <c r="Q12" s="10"/>
      <c r="R12" s="10"/>
    </row>
    <row r="13" spans="3:18" ht="20.100000000000001" customHeight="1" x14ac:dyDescent="0.5">
      <c r="C13" s="3"/>
      <c r="D13" s="162">
        <v>5</v>
      </c>
      <c r="E13" s="205" t="s">
        <v>170</v>
      </c>
      <c r="F13" s="158" t="s">
        <v>93</v>
      </c>
      <c r="G13" s="159" t="s">
        <v>168</v>
      </c>
      <c r="H13" s="153"/>
      <c r="I13" s="153"/>
      <c r="J13" s="153"/>
      <c r="K13" s="154"/>
      <c r="L13" s="2"/>
      <c r="M13" s="10"/>
      <c r="N13" s="10"/>
      <c r="O13" s="10"/>
      <c r="P13" s="10"/>
      <c r="Q13" s="10"/>
      <c r="R13" s="10"/>
    </row>
    <row r="14" spans="3:18" ht="20.100000000000001" customHeight="1" x14ac:dyDescent="0.5">
      <c r="C14" s="3"/>
      <c r="D14" s="162">
        <v>6</v>
      </c>
      <c r="E14" s="205" t="s">
        <v>161</v>
      </c>
      <c r="F14" s="158"/>
      <c r="G14" s="159" t="s">
        <v>169</v>
      </c>
      <c r="H14" s="153"/>
      <c r="I14" s="153"/>
      <c r="J14" s="153"/>
      <c r="K14" s="154"/>
      <c r="L14" s="2"/>
      <c r="M14" s="10"/>
      <c r="N14" s="10"/>
      <c r="O14" s="10"/>
      <c r="P14" s="10"/>
      <c r="Q14" s="10"/>
      <c r="R14" s="10"/>
    </row>
    <row r="15" spans="3:18" ht="20.100000000000001" customHeight="1" x14ac:dyDescent="0.5">
      <c r="C15" s="3"/>
      <c r="D15" s="162">
        <v>7</v>
      </c>
      <c r="E15" s="205" t="s">
        <v>162</v>
      </c>
      <c r="F15" s="158" t="s">
        <v>93</v>
      </c>
      <c r="G15" s="159" t="s">
        <v>95</v>
      </c>
      <c r="H15" s="153"/>
      <c r="I15" s="153"/>
      <c r="J15" s="153"/>
      <c r="K15" s="154"/>
      <c r="L15" s="2"/>
      <c r="M15" s="10"/>
      <c r="N15" s="10"/>
      <c r="O15" s="10"/>
      <c r="P15" s="10"/>
      <c r="Q15" s="10"/>
      <c r="R15" s="10"/>
    </row>
    <row r="16" spans="3:18" ht="20.100000000000001" customHeight="1" x14ac:dyDescent="0.25">
      <c r="C16" s="3"/>
      <c r="D16" s="155"/>
      <c r="E16" s="156"/>
      <c r="F16" s="156"/>
      <c r="G16" s="156"/>
      <c r="H16" s="156"/>
      <c r="I16" s="156"/>
      <c r="J16" s="156"/>
      <c r="K16" s="157"/>
      <c r="L16" s="2"/>
      <c r="M16" s="10"/>
      <c r="N16" s="10"/>
      <c r="O16" s="10"/>
      <c r="P16" s="10"/>
      <c r="Q16" s="10"/>
      <c r="R16" s="10"/>
    </row>
    <row r="17" spans="3:18" ht="20.100000000000001" customHeight="1" x14ac:dyDescent="0.2">
      <c r="C17" s="6"/>
      <c r="D17" s="7"/>
      <c r="E17" s="7"/>
      <c r="F17" s="7"/>
      <c r="G17" s="7"/>
      <c r="H17" s="7"/>
      <c r="I17" s="7"/>
      <c r="J17" s="7"/>
      <c r="K17" s="7"/>
      <c r="L17" s="8"/>
      <c r="M17" s="11"/>
      <c r="N17" s="10"/>
      <c r="O17" s="10"/>
      <c r="P17" s="10"/>
      <c r="Q17" s="10"/>
      <c r="R17" s="10"/>
    </row>
    <row r="18" spans="3:18" ht="20.100000000000001" customHeight="1" x14ac:dyDescent="0.2"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0"/>
      <c r="O18" s="10"/>
      <c r="P18" s="10"/>
      <c r="Q18" s="10"/>
      <c r="R18" s="10"/>
    </row>
    <row r="19" spans="3:18" ht="20.100000000000001" customHeight="1" x14ac:dyDescent="0.2"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0"/>
      <c r="O19" s="10"/>
      <c r="P19" s="10"/>
      <c r="Q19" s="10"/>
      <c r="R19" s="10"/>
    </row>
    <row r="20" spans="3:18" ht="20.100000000000001" customHeight="1" x14ac:dyDescent="0.2"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0"/>
      <c r="O20" s="10"/>
      <c r="P20" s="10"/>
      <c r="Q20" s="10"/>
      <c r="R20" s="10"/>
    </row>
    <row r="21" spans="3:18" ht="20.100000000000001" customHeight="1" x14ac:dyDescent="0.2"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0"/>
      <c r="O21" s="10"/>
      <c r="P21" s="10"/>
      <c r="Q21" s="10"/>
      <c r="R21" s="10"/>
    </row>
    <row r="22" spans="3:18" ht="20.100000000000001" customHeight="1" x14ac:dyDescent="0.2"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0"/>
      <c r="O22" s="10"/>
      <c r="P22" s="10"/>
      <c r="Q22" s="10"/>
      <c r="R22" s="10"/>
    </row>
    <row r="23" spans="3:18" ht="20.100000000000001" customHeight="1" x14ac:dyDescent="0.2"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0"/>
      <c r="O23" s="10"/>
      <c r="P23" s="10"/>
      <c r="Q23" s="10"/>
      <c r="R23" s="10"/>
    </row>
    <row r="24" spans="3:18" ht="20.100000000000001" customHeight="1" x14ac:dyDescent="0.2"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0"/>
      <c r="O24" s="10"/>
      <c r="P24" s="10"/>
      <c r="Q24" s="10"/>
      <c r="R24" s="10"/>
    </row>
    <row r="25" spans="3:18" ht="20.100000000000001" customHeight="1" x14ac:dyDescent="0.2"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0"/>
      <c r="O25" s="10"/>
      <c r="P25" s="10"/>
      <c r="Q25" s="10"/>
      <c r="R25" s="10"/>
    </row>
    <row r="26" spans="3:18" ht="20.100000000000001" customHeight="1" x14ac:dyDescent="0.2"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0"/>
      <c r="O26" s="10"/>
      <c r="P26" s="10"/>
      <c r="Q26" s="10"/>
      <c r="R26" s="10"/>
    </row>
    <row r="27" spans="3:18" ht="20.100000000000001" customHeight="1" x14ac:dyDescent="0.2"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0"/>
      <c r="O27" s="10"/>
      <c r="P27" s="10"/>
      <c r="Q27" s="10"/>
      <c r="R27" s="10"/>
    </row>
    <row r="28" spans="3:18" ht="20.100000000000001" customHeight="1" x14ac:dyDescent="0.2"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0"/>
      <c r="O28" s="10"/>
      <c r="P28" s="10"/>
      <c r="Q28" s="10"/>
      <c r="R28" s="10"/>
    </row>
    <row r="29" spans="3:18" ht="20.100000000000001" customHeight="1" x14ac:dyDescent="0.2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0"/>
      <c r="O29" s="10"/>
      <c r="P29" s="10"/>
      <c r="Q29" s="10"/>
      <c r="R29" s="10"/>
    </row>
    <row r="30" spans="3:18" ht="20.100000000000001" customHeight="1" x14ac:dyDescent="0.2"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0"/>
      <c r="O30" s="10"/>
      <c r="P30" s="10"/>
      <c r="Q30" s="10"/>
      <c r="R30" s="10"/>
    </row>
    <row r="31" spans="3:18" ht="20.100000000000001" customHeight="1" x14ac:dyDescent="0.2"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0"/>
      <c r="O31" s="10"/>
      <c r="P31" s="10"/>
      <c r="Q31" s="10"/>
      <c r="R31" s="10"/>
    </row>
    <row r="32" spans="3:18" ht="20.100000000000001" customHeight="1" x14ac:dyDescent="0.2"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0"/>
      <c r="O32" s="10"/>
      <c r="P32" s="10"/>
      <c r="Q32" s="10"/>
      <c r="R32" s="10"/>
    </row>
    <row r="33" spans="3:18" ht="20.100000000000001" customHeight="1" x14ac:dyDescent="0.2"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0"/>
      <c r="O33" s="10"/>
      <c r="P33" s="10"/>
      <c r="Q33" s="10"/>
      <c r="R33" s="10"/>
    </row>
    <row r="34" spans="3:18" ht="20.100000000000001" customHeight="1" x14ac:dyDescent="0.2"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0"/>
      <c r="O34" s="10"/>
      <c r="P34" s="10"/>
      <c r="Q34" s="10"/>
      <c r="R34" s="10"/>
    </row>
    <row r="35" spans="3:18" ht="20.100000000000001" customHeight="1" x14ac:dyDescent="0.2"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0"/>
      <c r="O35" s="10"/>
      <c r="P35" s="10"/>
      <c r="Q35" s="10"/>
      <c r="R35" s="10"/>
    </row>
    <row r="36" spans="3:18" ht="20.100000000000001" customHeight="1" x14ac:dyDescent="0.2"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0"/>
      <c r="O36" s="10"/>
      <c r="P36" s="10"/>
      <c r="Q36" s="10"/>
      <c r="R36" s="10"/>
    </row>
    <row r="37" spans="3:18" ht="20.100000000000001" customHeight="1" x14ac:dyDescent="0.2"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0"/>
      <c r="O37" s="10"/>
      <c r="P37" s="10"/>
      <c r="Q37" s="10"/>
      <c r="R37" s="10"/>
    </row>
    <row r="38" spans="3:18" ht="20.100000000000001" customHeight="1" x14ac:dyDescent="0.2"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0"/>
      <c r="O38" s="10"/>
      <c r="P38" s="10"/>
      <c r="Q38" s="10"/>
      <c r="R38" s="10"/>
    </row>
    <row r="39" spans="3:18" ht="20.100000000000001" customHeight="1" x14ac:dyDescent="0.2"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0"/>
      <c r="O39" s="10"/>
      <c r="P39" s="10"/>
      <c r="Q39" s="10"/>
      <c r="R39" s="10"/>
    </row>
    <row r="40" spans="3:18" ht="20.100000000000001" customHeight="1" x14ac:dyDescent="0.2"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0"/>
      <c r="O40" s="10"/>
      <c r="P40" s="10"/>
      <c r="Q40" s="10"/>
      <c r="R40" s="10"/>
    </row>
    <row r="41" spans="3:18" ht="20.100000000000001" customHeight="1" x14ac:dyDescent="0.2"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0"/>
      <c r="O41" s="10"/>
      <c r="P41" s="10"/>
      <c r="Q41" s="10"/>
      <c r="R41" s="10"/>
    </row>
    <row r="42" spans="3:18" ht="20.100000000000001" customHeight="1" x14ac:dyDescent="0.2"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0"/>
      <c r="O42" s="10"/>
      <c r="P42" s="10"/>
      <c r="Q42" s="10"/>
      <c r="R42" s="10"/>
    </row>
    <row r="43" spans="3:18" ht="20.100000000000001" customHeight="1" x14ac:dyDescent="0.2"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0"/>
      <c r="O43" s="10"/>
      <c r="P43" s="10"/>
      <c r="Q43" s="10"/>
      <c r="R43" s="10"/>
    </row>
    <row r="44" spans="3:18" ht="20.100000000000001" customHeight="1" x14ac:dyDescent="0.2"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0"/>
      <c r="O44" s="10"/>
      <c r="P44" s="10"/>
      <c r="Q44" s="10"/>
      <c r="R44" s="10"/>
    </row>
    <row r="45" spans="3:18" ht="20.100000000000001" customHeight="1" x14ac:dyDescent="0.2"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0"/>
      <c r="O45" s="10"/>
      <c r="P45" s="10"/>
      <c r="Q45" s="10"/>
      <c r="R45" s="10"/>
    </row>
    <row r="46" spans="3:18" ht="20.100000000000001" customHeight="1" x14ac:dyDescent="0.2"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0"/>
      <c r="O46" s="10"/>
      <c r="P46" s="10"/>
      <c r="Q46" s="10"/>
      <c r="R46" s="10"/>
    </row>
    <row r="47" spans="3:18" ht="20.100000000000001" customHeight="1" x14ac:dyDescent="0.2"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0"/>
      <c r="O47" s="10"/>
      <c r="P47" s="10"/>
      <c r="Q47" s="10"/>
      <c r="R47" s="10"/>
    </row>
  </sheetData>
  <sheetProtection sheet="1" objects="1" scenarios="1"/>
  <mergeCells count="3">
    <mergeCell ref="D3:K3"/>
    <mergeCell ref="D4:K4"/>
    <mergeCell ref="D5:K5"/>
  </mergeCells>
  <pageMargins left="0.70866141732283472" right="0.70866141732283472" top="0.74803149606299213" bottom="0.74803149606299213" header="0.31496062992125984" footer="0.31496062992125984"/>
  <pageSetup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A1150-F9FA-4A0F-9C03-C7ACF08CF8D1}">
  <sheetPr>
    <tabColor rgb="FF00B050"/>
    <pageSetUpPr fitToPage="1"/>
  </sheetPr>
  <dimension ref="A1:BZ161"/>
  <sheetViews>
    <sheetView showGridLines="0" showRowColHeaders="0" topLeftCell="B2" zoomScale="90" zoomScaleNormal="90" workbookViewId="0">
      <selection activeCell="E10" sqref="E10:G10"/>
    </sheetView>
  </sheetViews>
  <sheetFormatPr baseColWidth="10" defaultRowHeight="12.75" x14ac:dyDescent="0.2"/>
  <cols>
    <col min="1" max="1" width="4" style="9" hidden="1" customWidth="1"/>
    <col min="2" max="2" width="0.85546875" style="9" customWidth="1"/>
    <col min="3" max="3" width="2.7109375" style="9" customWidth="1"/>
    <col min="4" max="4" width="5.140625" style="9" customWidth="1"/>
    <col min="5" max="5" width="47.85546875" style="9" customWidth="1"/>
    <col min="6" max="7" width="10.7109375" style="9" customWidth="1"/>
    <col min="8" max="8" width="0.85546875" style="9" customWidth="1"/>
    <col min="9" max="71" width="1.85546875" style="9" customWidth="1"/>
    <col min="72" max="72" width="2.7109375" style="9" customWidth="1"/>
    <col min="73" max="73" width="3.5703125" style="9" customWidth="1"/>
    <col min="74" max="16384" width="11.42578125" style="9"/>
  </cols>
  <sheetData>
    <row r="1" spans="3:78" ht="20.100000000000001" hidden="1" customHeight="1" x14ac:dyDescent="0.2"/>
    <row r="2" spans="3:78" ht="39.950000000000003" customHeight="1" thickTop="1" thickBot="1" x14ac:dyDescent="0.25">
      <c r="C2" s="229" t="s">
        <v>173</v>
      </c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01"/>
      <c r="AV2" s="201"/>
      <c r="AW2" s="201"/>
      <c r="AX2" s="215" t="s">
        <v>129</v>
      </c>
      <c r="AY2" s="215"/>
      <c r="AZ2" s="215"/>
      <c r="BA2" s="215"/>
      <c r="BB2" s="215"/>
      <c r="BC2" s="215"/>
      <c r="BD2" s="215"/>
      <c r="BE2" s="215"/>
      <c r="BF2" s="215"/>
      <c r="BG2" s="215"/>
      <c r="BH2" s="215"/>
      <c r="BI2" s="215"/>
      <c r="BJ2" s="215"/>
      <c r="BK2" s="165"/>
      <c r="BL2" s="165"/>
      <c r="BM2" s="165"/>
      <c r="BN2" s="165"/>
      <c r="BO2" s="165"/>
      <c r="BP2" s="165"/>
      <c r="BQ2" s="165"/>
      <c r="BR2" s="165"/>
      <c r="BS2" s="165"/>
      <c r="BT2" s="166"/>
      <c r="BU2" s="10"/>
      <c r="BV2" s="10"/>
      <c r="BW2" s="10"/>
      <c r="BX2" s="10"/>
      <c r="BY2" s="10"/>
      <c r="BZ2" s="10"/>
    </row>
    <row r="3" spans="3:78" ht="20.100000000000001" customHeight="1" thickTop="1" thickBot="1" x14ac:dyDescent="0.25">
      <c r="C3" s="167"/>
      <c r="D3" s="168"/>
      <c r="E3" s="168"/>
      <c r="F3" s="169"/>
      <c r="G3" s="170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71"/>
      <c r="AN3" s="171"/>
      <c r="AO3" s="171"/>
      <c r="AP3" s="171"/>
      <c r="AQ3" s="171"/>
      <c r="AR3" s="171"/>
      <c r="AS3" s="171"/>
      <c r="AT3" s="171"/>
      <c r="AU3" s="171"/>
      <c r="AV3" s="171"/>
      <c r="AW3" s="171"/>
      <c r="AX3" s="171"/>
      <c r="AY3" s="171"/>
      <c r="AZ3" s="171"/>
      <c r="BA3" s="171"/>
      <c r="BB3" s="171"/>
      <c r="BC3" s="171"/>
      <c r="BD3" s="171"/>
      <c r="BE3" s="171"/>
      <c r="BF3" s="171"/>
      <c r="BG3" s="171"/>
      <c r="BH3" s="171"/>
      <c r="BI3" s="171"/>
      <c r="BJ3" s="171"/>
      <c r="BK3" s="171"/>
      <c r="BL3" s="171"/>
      <c r="BM3" s="171"/>
      <c r="BN3" s="171"/>
      <c r="BO3" s="171"/>
      <c r="BP3" s="171"/>
      <c r="BQ3" s="171"/>
      <c r="BR3" s="171"/>
      <c r="BS3" s="171"/>
      <c r="BT3" s="172"/>
      <c r="BU3" s="10"/>
      <c r="BV3" s="10"/>
      <c r="BW3" s="10"/>
      <c r="BX3" s="10"/>
      <c r="BY3" s="10"/>
      <c r="BZ3" s="10"/>
    </row>
    <row r="4" spans="3:78" ht="20.100000000000001" hidden="1" customHeight="1" thickTop="1" thickBot="1" x14ac:dyDescent="0.25">
      <c r="C4" s="173"/>
      <c r="D4" s="216"/>
      <c r="E4" s="216"/>
      <c r="F4" s="217" t="e">
        <f>+#REF!</f>
        <v>#REF!</v>
      </c>
      <c r="G4" s="217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74"/>
      <c r="BU4" s="10"/>
      <c r="BV4" s="10"/>
      <c r="BW4" s="10"/>
      <c r="BX4" s="10"/>
      <c r="BY4" s="10"/>
      <c r="BZ4" s="10"/>
    </row>
    <row r="5" spans="3:78" ht="20.100000000000001" hidden="1" customHeight="1" thickBot="1" x14ac:dyDescent="0.25">
      <c r="C5" s="175"/>
      <c r="D5" s="1"/>
      <c r="E5" s="1"/>
      <c r="F5" s="170"/>
      <c r="G5" s="170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74"/>
      <c r="BU5" s="10"/>
      <c r="BV5" s="10"/>
      <c r="BW5" s="10"/>
      <c r="BX5" s="10"/>
      <c r="BY5" s="10"/>
      <c r="BZ5" s="10"/>
    </row>
    <row r="6" spans="3:78" ht="20.100000000000001" hidden="1" customHeight="1" thickBot="1" x14ac:dyDescent="0.25">
      <c r="C6" s="176"/>
      <c r="D6" s="177"/>
      <c r="E6" s="177"/>
      <c r="F6" s="178"/>
      <c r="G6" s="178"/>
      <c r="H6" s="177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9"/>
      <c r="AH6" s="179"/>
      <c r="AI6" s="179"/>
      <c r="AJ6" s="179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79"/>
      <c r="AV6" s="179"/>
      <c r="AW6" s="179"/>
      <c r="AX6" s="179"/>
      <c r="AY6" s="179"/>
      <c r="AZ6" s="179"/>
      <c r="BA6" s="179"/>
      <c r="BB6" s="179"/>
      <c r="BC6" s="179"/>
      <c r="BD6" s="179"/>
      <c r="BE6" s="179"/>
      <c r="BF6" s="179"/>
      <c r="BG6" s="179"/>
      <c r="BH6" s="179"/>
      <c r="BI6" s="179"/>
      <c r="BJ6" s="179"/>
      <c r="BK6" s="179"/>
      <c r="BL6" s="179"/>
      <c r="BM6" s="179"/>
      <c r="BN6" s="179"/>
      <c r="BO6" s="179"/>
      <c r="BP6" s="179"/>
      <c r="BQ6" s="179"/>
      <c r="BR6" s="179"/>
      <c r="BS6" s="179"/>
      <c r="BT6" s="180"/>
      <c r="BU6" s="11"/>
      <c r="BV6" s="10"/>
      <c r="BW6" s="10"/>
      <c r="BX6" s="10"/>
      <c r="BY6" s="10"/>
      <c r="BZ6" s="10"/>
    </row>
    <row r="7" spans="3:78" s="186" customFormat="1" ht="20.100000000000001" customHeight="1" thickBot="1" x14ac:dyDescent="0.25">
      <c r="C7" s="181"/>
      <c r="D7" s="218" t="s">
        <v>65</v>
      </c>
      <c r="E7" s="219"/>
      <c r="F7" s="219"/>
      <c r="G7" s="220"/>
      <c r="H7" s="182"/>
      <c r="I7" s="218" t="s">
        <v>127</v>
      </c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219"/>
      <c r="AD7" s="219"/>
      <c r="AE7" s="219"/>
      <c r="AF7" s="219"/>
      <c r="AG7" s="219"/>
      <c r="AH7" s="219"/>
      <c r="AI7" s="219"/>
      <c r="AJ7" s="219"/>
      <c r="AK7" s="219"/>
      <c r="AL7" s="219"/>
      <c r="AM7" s="219"/>
      <c r="AN7" s="219"/>
      <c r="AO7" s="219"/>
      <c r="AP7" s="219"/>
      <c r="AQ7" s="219"/>
      <c r="AR7" s="219"/>
      <c r="AS7" s="219"/>
      <c r="AT7" s="219"/>
      <c r="AU7" s="219"/>
      <c r="AV7" s="219"/>
      <c r="AW7" s="219"/>
      <c r="AX7" s="219"/>
      <c r="AY7" s="219"/>
      <c r="AZ7" s="219"/>
      <c r="BA7" s="219"/>
      <c r="BB7" s="219"/>
      <c r="BC7" s="219"/>
      <c r="BD7" s="219"/>
      <c r="BE7" s="219"/>
      <c r="BF7" s="219"/>
      <c r="BG7" s="219"/>
      <c r="BH7" s="219"/>
      <c r="BI7" s="219"/>
      <c r="BJ7" s="219"/>
      <c r="BK7" s="219"/>
      <c r="BL7" s="219"/>
      <c r="BM7" s="219"/>
      <c r="BN7" s="219"/>
      <c r="BO7" s="219"/>
      <c r="BP7" s="219"/>
      <c r="BQ7" s="219"/>
      <c r="BR7" s="219"/>
      <c r="BS7" s="220"/>
      <c r="BT7" s="183"/>
      <c r="BU7" s="184"/>
      <c r="BV7" s="185"/>
      <c r="BW7" s="185"/>
      <c r="BX7" s="185"/>
      <c r="BY7" s="185"/>
      <c r="BZ7" s="185"/>
    </row>
    <row r="8" spans="3:78" s="186" customFormat="1" ht="20.100000000000001" customHeight="1" x14ac:dyDescent="0.2">
      <c r="C8" s="181"/>
      <c r="D8" s="187"/>
      <c r="E8" s="187"/>
      <c r="F8" s="188"/>
      <c r="G8" s="188"/>
      <c r="H8" s="189"/>
      <c r="I8" s="189"/>
      <c r="J8" s="189"/>
      <c r="K8" s="189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3"/>
      <c r="BU8" s="184"/>
      <c r="BV8" s="185"/>
      <c r="BW8" s="185"/>
      <c r="BX8" s="185"/>
      <c r="BY8" s="185"/>
      <c r="BZ8" s="185"/>
    </row>
    <row r="9" spans="3:78" s="186" customFormat="1" ht="39.950000000000003" customHeight="1" x14ac:dyDescent="0.2">
      <c r="C9" s="181"/>
      <c r="D9" s="190">
        <v>1</v>
      </c>
      <c r="E9" s="221" t="s">
        <v>77</v>
      </c>
      <c r="F9" s="221"/>
      <c r="G9" s="222"/>
      <c r="H9" s="189"/>
      <c r="I9" s="223" t="s">
        <v>133</v>
      </c>
      <c r="J9" s="224"/>
      <c r="K9" s="224"/>
      <c r="L9" s="224"/>
      <c r="M9" s="224"/>
      <c r="N9" s="224"/>
      <c r="O9" s="224"/>
      <c r="P9" s="224"/>
      <c r="Q9" s="225"/>
      <c r="R9" s="226" t="s">
        <v>66</v>
      </c>
      <c r="S9" s="227"/>
      <c r="T9" s="227"/>
      <c r="U9" s="227"/>
      <c r="V9" s="227"/>
      <c r="W9" s="227"/>
      <c r="X9" s="227"/>
      <c r="Y9" s="227"/>
      <c r="Z9" s="228"/>
      <c r="AA9" s="226" t="s">
        <v>67</v>
      </c>
      <c r="AB9" s="227"/>
      <c r="AC9" s="227"/>
      <c r="AD9" s="227"/>
      <c r="AE9" s="227"/>
      <c r="AF9" s="227"/>
      <c r="AG9" s="227"/>
      <c r="AH9" s="227"/>
      <c r="AI9" s="228"/>
      <c r="AJ9" s="226" t="s">
        <v>124</v>
      </c>
      <c r="AK9" s="227"/>
      <c r="AL9" s="227"/>
      <c r="AM9" s="227"/>
      <c r="AN9" s="227"/>
      <c r="AO9" s="227"/>
      <c r="AP9" s="227"/>
      <c r="AQ9" s="227"/>
      <c r="AR9" s="228"/>
      <c r="AS9" s="226" t="s">
        <v>125</v>
      </c>
      <c r="AT9" s="227"/>
      <c r="AU9" s="227"/>
      <c r="AV9" s="227"/>
      <c r="AW9" s="227"/>
      <c r="AX9" s="227"/>
      <c r="AY9" s="227"/>
      <c r="AZ9" s="227"/>
      <c r="BA9" s="228"/>
      <c r="BB9" s="226" t="s">
        <v>126</v>
      </c>
      <c r="BC9" s="227"/>
      <c r="BD9" s="227"/>
      <c r="BE9" s="227"/>
      <c r="BF9" s="227"/>
      <c r="BG9" s="227"/>
      <c r="BH9" s="227"/>
      <c r="BI9" s="227"/>
      <c r="BJ9" s="228"/>
      <c r="BK9" s="226" t="s">
        <v>68</v>
      </c>
      <c r="BL9" s="227"/>
      <c r="BM9" s="227"/>
      <c r="BN9" s="227"/>
      <c r="BO9" s="227"/>
      <c r="BP9" s="227"/>
      <c r="BQ9" s="227"/>
      <c r="BR9" s="227"/>
      <c r="BS9" s="228"/>
      <c r="BT9" s="183"/>
      <c r="BU9" s="184"/>
      <c r="BV9" s="185"/>
      <c r="BW9" s="185"/>
      <c r="BX9" s="185"/>
      <c r="BY9" s="185"/>
      <c r="BZ9" s="185"/>
    </row>
    <row r="10" spans="3:78" s="186" customFormat="1" ht="20.100000000000001" customHeight="1" x14ac:dyDescent="0.2">
      <c r="C10" s="181"/>
      <c r="D10" s="191" t="s">
        <v>0</v>
      </c>
      <c r="E10" s="230"/>
      <c r="F10" s="231"/>
      <c r="G10" s="232"/>
      <c r="H10" s="189"/>
      <c r="I10" s="233"/>
      <c r="J10" s="234"/>
      <c r="K10" s="234"/>
      <c r="L10" s="234"/>
      <c r="M10" s="234"/>
      <c r="N10" s="234"/>
      <c r="O10" s="234"/>
      <c r="P10" s="234"/>
      <c r="Q10" s="235"/>
      <c r="R10" s="233"/>
      <c r="S10" s="234"/>
      <c r="T10" s="234"/>
      <c r="U10" s="234"/>
      <c r="V10" s="234"/>
      <c r="W10" s="234"/>
      <c r="X10" s="234"/>
      <c r="Y10" s="234"/>
      <c r="Z10" s="235"/>
      <c r="AA10" s="233"/>
      <c r="AB10" s="234"/>
      <c r="AC10" s="234"/>
      <c r="AD10" s="234"/>
      <c r="AE10" s="234"/>
      <c r="AF10" s="234"/>
      <c r="AG10" s="234"/>
      <c r="AH10" s="234"/>
      <c r="AI10" s="235"/>
      <c r="AJ10" s="233"/>
      <c r="AK10" s="234"/>
      <c r="AL10" s="234"/>
      <c r="AM10" s="234"/>
      <c r="AN10" s="234"/>
      <c r="AO10" s="234"/>
      <c r="AP10" s="234"/>
      <c r="AQ10" s="234"/>
      <c r="AR10" s="235"/>
      <c r="AS10" s="233"/>
      <c r="AT10" s="234"/>
      <c r="AU10" s="234"/>
      <c r="AV10" s="234"/>
      <c r="AW10" s="234"/>
      <c r="AX10" s="234"/>
      <c r="AY10" s="234"/>
      <c r="AZ10" s="234"/>
      <c r="BA10" s="235"/>
      <c r="BB10" s="233"/>
      <c r="BC10" s="234"/>
      <c r="BD10" s="234"/>
      <c r="BE10" s="234"/>
      <c r="BF10" s="234"/>
      <c r="BG10" s="234"/>
      <c r="BH10" s="234"/>
      <c r="BI10" s="234"/>
      <c r="BJ10" s="235"/>
      <c r="BK10" s="236">
        <f>SUM(I10:BJ10)</f>
        <v>0</v>
      </c>
      <c r="BL10" s="236"/>
      <c r="BM10" s="236"/>
      <c r="BN10" s="236"/>
      <c r="BO10" s="236"/>
      <c r="BP10" s="236"/>
      <c r="BQ10" s="236"/>
      <c r="BR10" s="236"/>
      <c r="BS10" s="236"/>
      <c r="BT10" s="183"/>
      <c r="BU10" s="184"/>
      <c r="BV10" s="185"/>
      <c r="BW10" s="185"/>
      <c r="BX10" s="185"/>
      <c r="BY10" s="185"/>
      <c r="BZ10" s="185"/>
    </row>
    <row r="11" spans="3:78" s="186" customFormat="1" ht="20.100000000000001" customHeight="1" x14ac:dyDescent="0.2">
      <c r="C11" s="181"/>
      <c r="D11" s="191" t="s">
        <v>1</v>
      </c>
      <c r="E11" s="237"/>
      <c r="F11" s="238"/>
      <c r="G11" s="239"/>
      <c r="H11" s="189"/>
      <c r="I11" s="233"/>
      <c r="J11" s="234"/>
      <c r="K11" s="234"/>
      <c r="L11" s="234"/>
      <c r="M11" s="234"/>
      <c r="N11" s="234"/>
      <c r="O11" s="234"/>
      <c r="P11" s="234"/>
      <c r="Q11" s="235"/>
      <c r="R11" s="233"/>
      <c r="S11" s="234"/>
      <c r="T11" s="234"/>
      <c r="U11" s="234"/>
      <c r="V11" s="234"/>
      <c r="W11" s="234"/>
      <c r="X11" s="234"/>
      <c r="Y11" s="234"/>
      <c r="Z11" s="235"/>
      <c r="AA11" s="233"/>
      <c r="AB11" s="234"/>
      <c r="AC11" s="234"/>
      <c r="AD11" s="234"/>
      <c r="AE11" s="234"/>
      <c r="AF11" s="234"/>
      <c r="AG11" s="234"/>
      <c r="AH11" s="234"/>
      <c r="AI11" s="235"/>
      <c r="AJ11" s="233"/>
      <c r="AK11" s="234"/>
      <c r="AL11" s="234"/>
      <c r="AM11" s="234"/>
      <c r="AN11" s="234"/>
      <c r="AO11" s="234"/>
      <c r="AP11" s="234"/>
      <c r="AQ11" s="234"/>
      <c r="AR11" s="235"/>
      <c r="AS11" s="233"/>
      <c r="AT11" s="234"/>
      <c r="AU11" s="234"/>
      <c r="AV11" s="234"/>
      <c r="AW11" s="234"/>
      <c r="AX11" s="234"/>
      <c r="AY11" s="234"/>
      <c r="AZ11" s="234"/>
      <c r="BA11" s="235"/>
      <c r="BB11" s="233"/>
      <c r="BC11" s="234"/>
      <c r="BD11" s="234"/>
      <c r="BE11" s="234"/>
      <c r="BF11" s="234"/>
      <c r="BG11" s="234"/>
      <c r="BH11" s="234"/>
      <c r="BI11" s="234"/>
      <c r="BJ11" s="235"/>
      <c r="BK11" s="236">
        <f>SUM(I11:BJ11)</f>
        <v>0</v>
      </c>
      <c r="BL11" s="236"/>
      <c r="BM11" s="236"/>
      <c r="BN11" s="236"/>
      <c r="BO11" s="236"/>
      <c r="BP11" s="236"/>
      <c r="BQ11" s="236"/>
      <c r="BR11" s="236"/>
      <c r="BS11" s="236"/>
      <c r="BT11" s="183"/>
      <c r="BU11" s="184"/>
      <c r="BV11" s="185"/>
      <c r="BW11" s="185"/>
      <c r="BX11" s="185"/>
      <c r="BY11" s="185"/>
      <c r="BZ11" s="185"/>
    </row>
    <row r="12" spans="3:78" s="192" customFormat="1" ht="20.100000000000001" customHeight="1" x14ac:dyDescent="0.2">
      <c r="C12" s="181"/>
      <c r="D12" s="191" t="s">
        <v>2</v>
      </c>
      <c r="E12" s="237"/>
      <c r="F12" s="238"/>
      <c r="G12" s="239"/>
      <c r="H12" s="189"/>
      <c r="I12" s="233"/>
      <c r="J12" s="234"/>
      <c r="K12" s="234"/>
      <c r="L12" s="234"/>
      <c r="M12" s="234"/>
      <c r="N12" s="234"/>
      <c r="O12" s="234"/>
      <c r="P12" s="234"/>
      <c r="Q12" s="235"/>
      <c r="R12" s="233"/>
      <c r="S12" s="234"/>
      <c r="T12" s="234"/>
      <c r="U12" s="234"/>
      <c r="V12" s="234"/>
      <c r="W12" s="234"/>
      <c r="X12" s="234"/>
      <c r="Y12" s="234"/>
      <c r="Z12" s="235"/>
      <c r="AA12" s="233"/>
      <c r="AB12" s="234"/>
      <c r="AC12" s="234"/>
      <c r="AD12" s="234"/>
      <c r="AE12" s="234"/>
      <c r="AF12" s="234"/>
      <c r="AG12" s="234"/>
      <c r="AH12" s="234"/>
      <c r="AI12" s="235"/>
      <c r="AJ12" s="233"/>
      <c r="AK12" s="234"/>
      <c r="AL12" s="234"/>
      <c r="AM12" s="234"/>
      <c r="AN12" s="234"/>
      <c r="AO12" s="234"/>
      <c r="AP12" s="234"/>
      <c r="AQ12" s="234"/>
      <c r="AR12" s="235"/>
      <c r="AS12" s="233"/>
      <c r="AT12" s="234"/>
      <c r="AU12" s="234"/>
      <c r="AV12" s="234"/>
      <c r="AW12" s="234"/>
      <c r="AX12" s="234"/>
      <c r="AY12" s="234"/>
      <c r="AZ12" s="234"/>
      <c r="BA12" s="235"/>
      <c r="BB12" s="233"/>
      <c r="BC12" s="234"/>
      <c r="BD12" s="234"/>
      <c r="BE12" s="234"/>
      <c r="BF12" s="234"/>
      <c r="BG12" s="234"/>
      <c r="BH12" s="234"/>
      <c r="BI12" s="234"/>
      <c r="BJ12" s="235"/>
      <c r="BK12" s="236">
        <f>SUM(I12:BJ12)</f>
        <v>0</v>
      </c>
      <c r="BL12" s="236"/>
      <c r="BM12" s="236"/>
      <c r="BN12" s="236"/>
      <c r="BO12" s="236"/>
      <c r="BP12" s="236"/>
      <c r="BQ12" s="236"/>
      <c r="BR12" s="236"/>
      <c r="BS12" s="236"/>
      <c r="BT12" s="183"/>
      <c r="BU12" s="184"/>
      <c r="BV12" s="184"/>
      <c r="BW12" s="184"/>
      <c r="BX12" s="184"/>
      <c r="BY12" s="184"/>
      <c r="BZ12" s="184"/>
    </row>
    <row r="13" spans="3:78" s="186" customFormat="1" ht="20.100000000000001" customHeight="1" x14ac:dyDescent="0.2">
      <c r="C13" s="181"/>
      <c r="D13" s="191" t="s">
        <v>3</v>
      </c>
      <c r="E13" s="237"/>
      <c r="F13" s="238"/>
      <c r="G13" s="239"/>
      <c r="H13" s="189"/>
      <c r="I13" s="233"/>
      <c r="J13" s="234"/>
      <c r="K13" s="234"/>
      <c r="L13" s="234"/>
      <c r="M13" s="234"/>
      <c r="N13" s="234"/>
      <c r="O13" s="234"/>
      <c r="P13" s="234"/>
      <c r="Q13" s="235"/>
      <c r="R13" s="233"/>
      <c r="S13" s="234"/>
      <c r="T13" s="234"/>
      <c r="U13" s="234"/>
      <c r="V13" s="234"/>
      <c r="W13" s="234"/>
      <c r="X13" s="234"/>
      <c r="Y13" s="234"/>
      <c r="Z13" s="235"/>
      <c r="AA13" s="233"/>
      <c r="AB13" s="234"/>
      <c r="AC13" s="234"/>
      <c r="AD13" s="234"/>
      <c r="AE13" s="234"/>
      <c r="AF13" s="234"/>
      <c r="AG13" s="234"/>
      <c r="AH13" s="234"/>
      <c r="AI13" s="235"/>
      <c r="AJ13" s="233"/>
      <c r="AK13" s="234"/>
      <c r="AL13" s="234"/>
      <c r="AM13" s="234"/>
      <c r="AN13" s="234"/>
      <c r="AO13" s="234"/>
      <c r="AP13" s="234"/>
      <c r="AQ13" s="234"/>
      <c r="AR13" s="235"/>
      <c r="AS13" s="233"/>
      <c r="AT13" s="234"/>
      <c r="AU13" s="234"/>
      <c r="AV13" s="234"/>
      <c r="AW13" s="234"/>
      <c r="AX13" s="234"/>
      <c r="AY13" s="234"/>
      <c r="AZ13" s="234"/>
      <c r="BA13" s="235"/>
      <c r="BB13" s="233"/>
      <c r="BC13" s="234"/>
      <c r="BD13" s="234"/>
      <c r="BE13" s="234"/>
      <c r="BF13" s="234"/>
      <c r="BG13" s="234"/>
      <c r="BH13" s="234"/>
      <c r="BI13" s="234"/>
      <c r="BJ13" s="235"/>
      <c r="BK13" s="236">
        <f>SUM(I13:BJ13)</f>
        <v>0</v>
      </c>
      <c r="BL13" s="236"/>
      <c r="BM13" s="236"/>
      <c r="BN13" s="236"/>
      <c r="BO13" s="236"/>
      <c r="BP13" s="236"/>
      <c r="BQ13" s="236"/>
      <c r="BR13" s="236"/>
      <c r="BS13" s="236"/>
      <c r="BT13" s="183"/>
      <c r="BU13" s="184"/>
      <c r="BV13" s="185"/>
      <c r="BW13" s="185"/>
      <c r="BX13" s="185"/>
      <c r="BY13" s="185"/>
      <c r="BZ13" s="185"/>
    </row>
    <row r="14" spans="3:78" s="186" customFormat="1" ht="20.100000000000001" customHeight="1" x14ac:dyDescent="0.2">
      <c r="C14" s="181"/>
      <c r="D14" s="193" t="s">
        <v>4</v>
      </c>
      <c r="E14" s="240"/>
      <c r="F14" s="241"/>
      <c r="G14" s="242"/>
      <c r="H14" s="189"/>
      <c r="I14" s="233"/>
      <c r="J14" s="234"/>
      <c r="K14" s="234"/>
      <c r="L14" s="234"/>
      <c r="M14" s="234"/>
      <c r="N14" s="234"/>
      <c r="O14" s="234"/>
      <c r="P14" s="234"/>
      <c r="Q14" s="235"/>
      <c r="R14" s="233"/>
      <c r="S14" s="234"/>
      <c r="T14" s="234"/>
      <c r="U14" s="234"/>
      <c r="V14" s="234"/>
      <c r="W14" s="234"/>
      <c r="X14" s="234"/>
      <c r="Y14" s="234"/>
      <c r="Z14" s="235"/>
      <c r="AA14" s="233"/>
      <c r="AB14" s="234"/>
      <c r="AC14" s="234"/>
      <c r="AD14" s="234"/>
      <c r="AE14" s="234"/>
      <c r="AF14" s="234"/>
      <c r="AG14" s="234"/>
      <c r="AH14" s="234"/>
      <c r="AI14" s="235"/>
      <c r="AJ14" s="233"/>
      <c r="AK14" s="234"/>
      <c r="AL14" s="234"/>
      <c r="AM14" s="234"/>
      <c r="AN14" s="234"/>
      <c r="AO14" s="234"/>
      <c r="AP14" s="234"/>
      <c r="AQ14" s="234"/>
      <c r="AR14" s="235"/>
      <c r="AS14" s="233"/>
      <c r="AT14" s="234"/>
      <c r="AU14" s="234"/>
      <c r="AV14" s="234"/>
      <c r="AW14" s="234"/>
      <c r="AX14" s="234"/>
      <c r="AY14" s="234"/>
      <c r="AZ14" s="234"/>
      <c r="BA14" s="235"/>
      <c r="BB14" s="233"/>
      <c r="BC14" s="234"/>
      <c r="BD14" s="234"/>
      <c r="BE14" s="234"/>
      <c r="BF14" s="234"/>
      <c r="BG14" s="234"/>
      <c r="BH14" s="234"/>
      <c r="BI14" s="234"/>
      <c r="BJ14" s="235"/>
      <c r="BK14" s="236">
        <f>SUM(I14:BJ14)</f>
        <v>0</v>
      </c>
      <c r="BL14" s="236"/>
      <c r="BM14" s="236"/>
      <c r="BN14" s="236"/>
      <c r="BO14" s="236"/>
      <c r="BP14" s="236"/>
      <c r="BQ14" s="236"/>
      <c r="BR14" s="236"/>
      <c r="BS14" s="236"/>
      <c r="BT14" s="183"/>
      <c r="BU14" s="184"/>
      <c r="BV14" s="185"/>
      <c r="BW14" s="185"/>
      <c r="BX14" s="185"/>
      <c r="BY14" s="185"/>
      <c r="BZ14" s="185"/>
    </row>
    <row r="15" spans="3:78" s="186" customFormat="1" ht="20.100000000000001" customHeight="1" x14ac:dyDescent="0.2">
      <c r="C15" s="181"/>
      <c r="D15" s="187"/>
      <c r="E15" s="187"/>
      <c r="F15" s="188"/>
      <c r="G15" s="188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189"/>
      <c r="AT15" s="189"/>
      <c r="AU15" s="189"/>
      <c r="AV15" s="189"/>
      <c r="AW15" s="189"/>
      <c r="AX15" s="189"/>
      <c r="AY15" s="189"/>
      <c r="AZ15" s="189"/>
      <c r="BA15" s="189"/>
      <c r="BB15" s="243" t="s">
        <v>68</v>
      </c>
      <c r="BC15" s="243"/>
      <c r="BD15" s="243"/>
      <c r="BE15" s="243"/>
      <c r="BF15" s="243"/>
      <c r="BG15" s="243"/>
      <c r="BH15" s="243"/>
      <c r="BI15" s="243"/>
      <c r="BJ15" s="243"/>
      <c r="BK15" s="236">
        <f>SUM(BK10:BS14)</f>
        <v>0</v>
      </c>
      <c r="BL15" s="236"/>
      <c r="BM15" s="236"/>
      <c r="BN15" s="236"/>
      <c r="BO15" s="236"/>
      <c r="BP15" s="236"/>
      <c r="BQ15" s="236"/>
      <c r="BR15" s="236"/>
      <c r="BS15" s="236"/>
      <c r="BT15" s="183"/>
      <c r="BU15" s="184"/>
      <c r="BV15" s="185"/>
      <c r="BW15" s="185"/>
      <c r="BX15" s="185"/>
      <c r="BY15" s="185"/>
      <c r="BZ15" s="185"/>
    </row>
    <row r="16" spans="3:78" s="186" customFormat="1" ht="9.9499999999999993" customHeight="1" x14ac:dyDescent="0.2">
      <c r="C16" s="181"/>
      <c r="D16" s="187"/>
      <c r="E16" s="187"/>
      <c r="F16" s="188"/>
      <c r="G16" s="188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189"/>
      <c r="AS16" s="189"/>
      <c r="AT16" s="189"/>
      <c r="AU16" s="189"/>
      <c r="AV16" s="189"/>
      <c r="AW16" s="189"/>
      <c r="AX16" s="189"/>
      <c r="AY16" s="189"/>
      <c r="AZ16" s="189"/>
      <c r="BA16" s="189"/>
      <c r="BB16" s="189"/>
      <c r="BC16" s="189"/>
      <c r="BD16" s="189"/>
      <c r="BE16" s="189"/>
      <c r="BF16" s="189"/>
      <c r="BG16" s="189"/>
      <c r="BH16" s="189"/>
      <c r="BI16" s="189"/>
      <c r="BJ16" s="189"/>
      <c r="BK16" s="189"/>
      <c r="BL16" s="189"/>
      <c r="BM16" s="189"/>
      <c r="BN16" s="189"/>
      <c r="BO16" s="189"/>
      <c r="BP16" s="189"/>
      <c r="BQ16" s="189"/>
      <c r="BR16" s="189"/>
      <c r="BS16" s="189"/>
      <c r="BT16" s="183"/>
      <c r="BU16" s="184"/>
      <c r="BV16" s="185"/>
      <c r="BW16" s="185"/>
      <c r="BX16" s="185"/>
      <c r="BY16" s="185"/>
      <c r="BZ16" s="185"/>
    </row>
    <row r="17" spans="3:78" s="186" customFormat="1" ht="39.950000000000003" customHeight="1" x14ac:dyDescent="0.2">
      <c r="C17" s="181"/>
      <c r="D17" s="190">
        <v>2</v>
      </c>
      <c r="E17" s="221" t="s">
        <v>69</v>
      </c>
      <c r="F17" s="221"/>
      <c r="G17" s="222"/>
      <c r="H17" s="189"/>
      <c r="I17" s="223" t="s">
        <v>133</v>
      </c>
      <c r="J17" s="224"/>
      <c r="K17" s="224"/>
      <c r="L17" s="224"/>
      <c r="M17" s="224"/>
      <c r="N17" s="224"/>
      <c r="O17" s="224"/>
      <c r="P17" s="224"/>
      <c r="Q17" s="225"/>
      <c r="R17" s="226" t="s">
        <v>66</v>
      </c>
      <c r="S17" s="227"/>
      <c r="T17" s="227"/>
      <c r="U17" s="227"/>
      <c r="V17" s="227"/>
      <c r="W17" s="227"/>
      <c r="X17" s="227"/>
      <c r="Y17" s="227"/>
      <c r="Z17" s="228"/>
      <c r="AA17" s="226" t="s">
        <v>67</v>
      </c>
      <c r="AB17" s="227"/>
      <c r="AC17" s="227"/>
      <c r="AD17" s="227"/>
      <c r="AE17" s="227"/>
      <c r="AF17" s="227"/>
      <c r="AG17" s="227"/>
      <c r="AH17" s="227"/>
      <c r="AI17" s="228"/>
      <c r="AJ17" s="226" t="s">
        <v>124</v>
      </c>
      <c r="AK17" s="227"/>
      <c r="AL17" s="227"/>
      <c r="AM17" s="227"/>
      <c r="AN17" s="227"/>
      <c r="AO17" s="227"/>
      <c r="AP17" s="227"/>
      <c r="AQ17" s="227"/>
      <c r="AR17" s="228"/>
      <c r="AS17" s="226" t="s">
        <v>125</v>
      </c>
      <c r="AT17" s="227"/>
      <c r="AU17" s="227"/>
      <c r="AV17" s="227"/>
      <c r="AW17" s="227"/>
      <c r="AX17" s="227"/>
      <c r="AY17" s="227"/>
      <c r="AZ17" s="227"/>
      <c r="BA17" s="228"/>
      <c r="BB17" s="226" t="s">
        <v>126</v>
      </c>
      <c r="BC17" s="227"/>
      <c r="BD17" s="227"/>
      <c r="BE17" s="227"/>
      <c r="BF17" s="227"/>
      <c r="BG17" s="227"/>
      <c r="BH17" s="227"/>
      <c r="BI17" s="227"/>
      <c r="BJ17" s="228"/>
      <c r="BK17" s="226" t="s">
        <v>68</v>
      </c>
      <c r="BL17" s="227"/>
      <c r="BM17" s="227"/>
      <c r="BN17" s="227"/>
      <c r="BO17" s="227"/>
      <c r="BP17" s="227"/>
      <c r="BQ17" s="227"/>
      <c r="BR17" s="227"/>
      <c r="BS17" s="228"/>
      <c r="BT17" s="183"/>
      <c r="BU17" s="184"/>
      <c r="BV17" s="185"/>
      <c r="BW17" s="185"/>
      <c r="BX17" s="185"/>
      <c r="BY17" s="185"/>
      <c r="BZ17" s="185"/>
    </row>
    <row r="18" spans="3:78" s="186" customFormat="1" ht="20.100000000000001" customHeight="1" x14ac:dyDescent="0.2">
      <c r="C18" s="181"/>
      <c r="D18" s="191" t="s">
        <v>5</v>
      </c>
      <c r="E18" s="230" t="s">
        <v>156</v>
      </c>
      <c r="F18" s="231"/>
      <c r="G18" s="232"/>
      <c r="H18" s="189"/>
      <c r="I18" s="233">
        <v>1000000</v>
      </c>
      <c r="J18" s="234"/>
      <c r="K18" s="234"/>
      <c r="L18" s="234"/>
      <c r="M18" s="234"/>
      <c r="N18" s="234"/>
      <c r="O18" s="234"/>
      <c r="P18" s="234"/>
      <c r="Q18" s="235"/>
      <c r="R18" s="233">
        <v>250000</v>
      </c>
      <c r="S18" s="234"/>
      <c r="T18" s="234"/>
      <c r="U18" s="234"/>
      <c r="V18" s="234"/>
      <c r="W18" s="234"/>
      <c r="X18" s="234"/>
      <c r="Y18" s="234"/>
      <c r="Z18" s="235"/>
      <c r="AA18" s="233">
        <v>200000</v>
      </c>
      <c r="AB18" s="234"/>
      <c r="AC18" s="234"/>
      <c r="AD18" s="234"/>
      <c r="AE18" s="234"/>
      <c r="AF18" s="234"/>
      <c r="AG18" s="234"/>
      <c r="AH18" s="234"/>
      <c r="AI18" s="235"/>
      <c r="AJ18" s="233">
        <v>150000</v>
      </c>
      <c r="AK18" s="234"/>
      <c r="AL18" s="234"/>
      <c r="AM18" s="234"/>
      <c r="AN18" s="234"/>
      <c r="AO18" s="234"/>
      <c r="AP18" s="234"/>
      <c r="AQ18" s="234"/>
      <c r="AR18" s="235"/>
      <c r="AS18" s="233">
        <v>100000</v>
      </c>
      <c r="AT18" s="234"/>
      <c r="AU18" s="234"/>
      <c r="AV18" s="234"/>
      <c r="AW18" s="234"/>
      <c r="AX18" s="234"/>
      <c r="AY18" s="234"/>
      <c r="AZ18" s="234"/>
      <c r="BA18" s="235"/>
      <c r="BB18" s="233">
        <v>50000</v>
      </c>
      <c r="BC18" s="234"/>
      <c r="BD18" s="234"/>
      <c r="BE18" s="234"/>
      <c r="BF18" s="234"/>
      <c r="BG18" s="234"/>
      <c r="BH18" s="234"/>
      <c r="BI18" s="234"/>
      <c r="BJ18" s="235"/>
      <c r="BK18" s="236">
        <f>SUM(I18:BJ18)</f>
        <v>1750000</v>
      </c>
      <c r="BL18" s="236"/>
      <c r="BM18" s="236"/>
      <c r="BN18" s="236"/>
      <c r="BO18" s="236"/>
      <c r="BP18" s="236"/>
      <c r="BQ18" s="236"/>
      <c r="BR18" s="236"/>
      <c r="BS18" s="236"/>
      <c r="BT18" s="183"/>
      <c r="BU18" s="184"/>
      <c r="BV18" s="185"/>
      <c r="BW18" s="185"/>
      <c r="BX18" s="185"/>
      <c r="BY18" s="185"/>
      <c r="BZ18" s="185"/>
    </row>
    <row r="19" spans="3:78" s="186" customFormat="1" ht="20.100000000000001" customHeight="1" x14ac:dyDescent="0.2">
      <c r="C19" s="181"/>
      <c r="D19" s="191" t="s">
        <v>6</v>
      </c>
      <c r="E19" s="237"/>
      <c r="F19" s="238"/>
      <c r="G19" s="239"/>
      <c r="H19" s="189"/>
      <c r="I19" s="233"/>
      <c r="J19" s="234"/>
      <c r="K19" s="234"/>
      <c r="L19" s="234"/>
      <c r="M19" s="234"/>
      <c r="N19" s="234"/>
      <c r="O19" s="234"/>
      <c r="P19" s="234"/>
      <c r="Q19" s="235"/>
      <c r="R19" s="233"/>
      <c r="S19" s="234"/>
      <c r="T19" s="234"/>
      <c r="U19" s="234"/>
      <c r="V19" s="234"/>
      <c r="W19" s="234"/>
      <c r="X19" s="234"/>
      <c r="Y19" s="234"/>
      <c r="Z19" s="235"/>
      <c r="AA19" s="233"/>
      <c r="AB19" s="234"/>
      <c r="AC19" s="234"/>
      <c r="AD19" s="234"/>
      <c r="AE19" s="234"/>
      <c r="AF19" s="234"/>
      <c r="AG19" s="234"/>
      <c r="AH19" s="234"/>
      <c r="AI19" s="235"/>
      <c r="AJ19" s="233"/>
      <c r="AK19" s="234"/>
      <c r="AL19" s="234"/>
      <c r="AM19" s="234"/>
      <c r="AN19" s="234"/>
      <c r="AO19" s="234"/>
      <c r="AP19" s="234"/>
      <c r="AQ19" s="234"/>
      <c r="AR19" s="235"/>
      <c r="AS19" s="233"/>
      <c r="AT19" s="234"/>
      <c r="AU19" s="234"/>
      <c r="AV19" s="234"/>
      <c r="AW19" s="234"/>
      <c r="AX19" s="234"/>
      <c r="AY19" s="234"/>
      <c r="AZ19" s="234"/>
      <c r="BA19" s="235"/>
      <c r="BB19" s="233"/>
      <c r="BC19" s="234"/>
      <c r="BD19" s="234"/>
      <c r="BE19" s="234"/>
      <c r="BF19" s="234"/>
      <c r="BG19" s="234"/>
      <c r="BH19" s="234"/>
      <c r="BI19" s="234"/>
      <c r="BJ19" s="235"/>
      <c r="BK19" s="236">
        <f>SUM(I19:BJ19)</f>
        <v>0</v>
      </c>
      <c r="BL19" s="236"/>
      <c r="BM19" s="236"/>
      <c r="BN19" s="236"/>
      <c r="BO19" s="236"/>
      <c r="BP19" s="236"/>
      <c r="BQ19" s="236"/>
      <c r="BR19" s="236"/>
      <c r="BS19" s="236"/>
      <c r="BT19" s="183"/>
      <c r="BU19" s="184"/>
      <c r="BV19" s="185"/>
      <c r="BW19" s="185"/>
      <c r="BX19" s="185"/>
      <c r="BY19" s="185"/>
      <c r="BZ19" s="185"/>
    </row>
    <row r="20" spans="3:78" s="192" customFormat="1" ht="20.100000000000001" customHeight="1" x14ac:dyDescent="0.2">
      <c r="C20" s="181"/>
      <c r="D20" s="191" t="s">
        <v>7</v>
      </c>
      <c r="E20" s="237"/>
      <c r="F20" s="238"/>
      <c r="G20" s="239"/>
      <c r="H20" s="189"/>
      <c r="I20" s="233"/>
      <c r="J20" s="234"/>
      <c r="K20" s="234"/>
      <c r="L20" s="234"/>
      <c r="M20" s="234"/>
      <c r="N20" s="234"/>
      <c r="O20" s="234"/>
      <c r="P20" s="234"/>
      <c r="Q20" s="235"/>
      <c r="R20" s="233"/>
      <c r="S20" s="234"/>
      <c r="T20" s="234"/>
      <c r="U20" s="234"/>
      <c r="V20" s="234"/>
      <c r="W20" s="234"/>
      <c r="X20" s="234"/>
      <c r="Y20" s="234"/>
      <c r="Z20" s="235"/>
      <c r="AA20" s="233"/>
      <c r="AB20" s="234"/>
      <c r="AC20" s="234"/>
      <c r="AD20" s="234"/>
      <c r="AE20" s="234"/>
      <c r="AF20" s="234"/>
      <c r="AG20" s="234"/>
      <c r="AH20" s="234"/>
      <c r="AI20" s="235"/>
      <c r="AJ20" s="233"/>
      <c r="AK20" s="234"/>
      <c r="AL20" s="234"/>
      <c r="AM20" s="234"/>
      <c r="AN20" s="234"/>
      <c r="AO20" s="234"/>
      <c r="AP20" s="234"/>
      <c r="AQ20" s="234"/>
      <c r="AR20" s="235"/>
      <c r="AS20" s="233"/>
      <c r="AT20" s="234"/>
      <c r="AU20" s="234"/>
      <c r="AV20" s="234"/>
      <c r="AW20" s="234"/>
      <c r="AX20" s="234"/>
      <c r="AY20" s="234"/>
      <c r="AZ20" s="234"/>
      <c r="BA20" s="235"/>
      <c r="BB20" s="233"/>
      <c r="BC20" s="234"/>
      <c r="BD20" s="234"/>
      <c r="BE20" s="234"/>
      <c r="BF20" s="234"/>
      <c r="BG20" s="234"/>
      <c r="BH20" s="234"/>
      <c r="BI20" s="234"/>
      <c r="BJ20" s="235"/>
      <c r="BK20" s="236">
        <f>SUM(I20:BJ20)</f>
        <v>0</v>
      </c>
      <c r="BL20" s="236"/>
      <c r="BM20" s="236"/>
      <c r="BN20" s="236"/>
      <c r="BO20" s="236"/>
      <c r="BP20" s="236"/>
      <c r="BQ20" s="236"/>
      <c r="BR20" s="236"/>
      <c r="BS20" s="236"/>
      <c r="BT20" s="183"/>
      <c r="BU20" s="184"/>
      <c r="BV20" s="184"/>
      <c r="BW20" s="184"/>
      <c r="BX20" s="184"/>
      <c r="BY20" s="184"/>
      <c r="BZ20" s="184"/>
    </row>
    <row r="21" spans="3:78" s="186" customFormat="1" ht="20.100000000000001" customHeight="1" x14ac:dyDescent="0.2">
      <c r="C21" s="181"/>
      <c r="D21" s="191" t="s">
        <v>8</v>
      </c>
      <c r="E21" s="237"/>
      <c r="F21" s="238"/>
      <c r="G21" s="239"/>
      <c r="H21" s="189"/>
      <c r="I21" s="233"/>
      <c r="J21" s="234"/>
      <c r="K21" s="234"/>
      <c r="L21" s="234"/>
      <c r="M21" s="234"/>
      <c r="N21" s="234"/>
      <c r="O21" s="234"/>
      <c r="P21" s="234"/>
      <c r="Q21" s="235"/>
      <c r="R21" s="233"/>
      <c r="S21" s="234"/>
      <c r="T21" s="234"/>
      <c r="U21" s="234"/>
      <c r="V21" s="234"/>
      <c r="W21" s="234"/>
      <c r="X21" s="234"/>
      <c r="Y21" s="234"/>
      <c r="Z21" s="235"/>
      <c r="AA21" s="233"/>
      <c r="AB21" s="234"/>
      <c r="AC21" s="234"/>
      <c r="AD21" s="234"/>
      <c r="AE21" s="234"/>
      <c r="AF21" s="234"/>
      <c r="AG21" s="234"/>
      <c r="AH21" s="234"/>
      <c r="AI21" s="235"/>
      <c r="AJ21" s="233"/>
      <c r="AK21" s="234"/>
      <c r="AL21" s="234"/>
      <c r="AM21" s="234"/>
      <c r="AN21" s="234"/>
      <c r="AO21" s="234"/>
      <c r="AP21" s="234"/>
      <c r="AQ21" s="234"/>
      <c r="AR21" s="235"/>
      <c r="AS21" s="233"/>
      <c r="AT21" s="234"/>
      <c r="AU21" s="234"/>
      <c r="AV21" s="234"/>
      <c r="AW21" s="234"/>
      <c r="AX21" s="234"/>
      <c r="AY21" s="234"/>
      <c r="AZ21" s="234"/>
      <c r="BA21" s="235"/>
      <c r="BB21" s="233"/>
      <c r="BC21" s="234"/>
      <c r="BD21" s="234"/>
      <c r="BE21" s="234"/>
      <c r="BF21" s="234"/>
      <c r="BG21" s="234"/>
      <c r="BH21" s="234"/>
      <c r="BI21" s="234"/>
      <c r="BJ21" s="235"/>
      <c r="BK21" s="236">
        <f>SUM(I21:BJ21)</f>
        <v>0</v>
      </c>
      <c r="BL21" s="236"/>
      <c r="BM21" s="236"/>
      <c r="BN21" s="236"/>
      <c r="BO21" s="236"/>
      <c r="BP21" s="236"/>
      <c r="BQ21" s="236"/>
      <c r="BR21" s="236"/>
      <c r="BS21" s="236"/>
      <c r="BT21" s="183"/>
      <c r="BU21" s="184"/>
      <c r="BV21" s="185"/>
      <c r="BW21" s="185"/>
      <c r="BX21" s="185"/>
      <c r="BY21" s="185"/>
      <c r="BZ21" s="185"/>
    </row>
    <row r="22" spans="3:78" s="186" customFormat="1" ht="20.100000000000001" customHeight="1" x14ac:dyDescent="0.2">
      <c r="C22" s="181"/>
      <c r="D22" s="194" t="s">
        <v>9</v>
      </c>
      <c r="E22" s="240"/>
      <c r="F22" s="241"/>
      <c r="G22" s="242"/>
      <c r="H22" s="189"/>
      <c r="I22" s="233"/>
      <c r="J22" s="234"/>
      <c r="K22" s="234"/>
      <c r="L22" s="234"/>
      <c r="M22" s="234"/>
      <c r="N22" s="234"/>
      <c r="O22" s="234"/>
      <c r="P22" s="234"/>
      <c r="Q22" s="235"/>
      <c r="R22" s="233"/>
      <c r="S22" s="234"/>
      <c r="T22" s="234"/>
      <c r="U22" s="234"/>
      <c r="V22" s="234"/>
      <c r="W22" s="234"/>
      <c r="X22" s="234"/>
      <c r="Y22" s="234"/>
      <c r="Z22" s="235"/>
      <c r="AA22" s="233"/>
      <c r="AB22" s="234"/>
      <c r="AC22" s="234"/>
      <c r="AD22" s="234"/>
      <c r="AE22" s="234"/>
      <c r="AF22" s="234"/>
      <c r="AG22" s="234"/>
      <c r="AH22" s="234"/>
      <c r="AI22" s="235"/>
      <c r="AJ22" s="233"/>
      <c r="AK22" s="234"/>
      <c r="AL22" s="234"/>
      <c r="AM22" s="234"/>
      <c r="AN22" s="234"/>
      <c r="AO22" s="234"/>
      <c r="AP22" s="234"/>
      <c r="AQ22" s="234"/>
      <c r="AR22" s="235"/>
      <c r="AS22" s="233"/>
      <c r="AT22" s="234"/>
      <c r="AU22" s="234"/>
      <c r="AV22" s="234"/>
      <c r="AW22" s="234"/>
      <c r="AX22" s="234"/>
      <c r="AY22" s="234"/>
      <c r="AZ22" s="234"/>
      <c r="BA22" s="235"/>
      <c r="BB22" s="233"/>
      <c r="BC22" s="234"/>
      <c r="BD22" s="234"/>
      <c r="BE22" s="234"/>
      <c r="BF22" s="234"/>
      <c r="BG22" s="234"/>
      <c r="BH22" s="234"/>
      <c r="BI22" s="234"/>
      <c r="BJ22" s="235"/>
      <c r="BK22" s="236">
        <f>SUM(I22:BJ22)</f>
        <v>0</v>
      </c>
      <c r="BL22" s="236"/>
      <c r="BM22" s="236"/>
      <c r="BN22" s="236"/>
      <c r="BO22" s="236"/>
      <c r="BP22" s="236"/>
      <c r="BQ22" s="236"/>
      <c r="BR22" s="236"/>
      <c r="BS22" s="236"/>
      <c r="BT22" s="183"/>
      <c r="BU22" s="184"/>
      <c r="BV22" s="185"/>
      <c r="BW22" s="185"/>
      <c r="BX22" s="185"/>
      <c r="BY22" s="185"/>
      <c r="BZ22" s="185"/>
    </row>
    <row r="23" spans="3:78" s="186" customFormat="1" ht="20.100000000000001" customHeight="1" x14ac:dyDescent="0.2">
      <c r="C23" s="181"/>
      <c r="D23" s="187"/>
      <c r="E23" s="187"/>
      <c r="F23" s="188"/>
      <c r="G23" s="188"/>
      <c r="H23" s="189"/>
      <c r="I23" s="189"/>
      <c r="J23" s="189"/>
      <c r="K23" s="189"/>
      <c r="L23" s="189"/>
      <c r="M23" s="189"/>
      <c r="N23" s="189"/>
      <c r="O23" s="189"/>
      <c r="P23" s="189"/>
      <c r="Q23" s="189"/>
      <c r="R23" s="189"/>
      <c r="S23" s="189"/>
      <c r="T23" s="189"/>
      <c r="U23" s="189"/>
      <c r="V23" s="189"/>
      <c r="W23" s="189"/>
      <c r="X23" s="189"/>
      <c r="Y23" s="189"/>
      <c r="Z23" s="189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189"/>
      <c r="AP23" s="189"/>
      <c r="AQ23" s="189"/>
      <c r="AR23" s="189"/>
      <c r="AS23" s="189"/>
      <c r="AT23" s="189"/>
      <c r="AU23" s="189"/>
      <c r="AV23" s="189"/>
      <c r="AW23" s="189"/>
      <c r="AX23" s="189"/>
      <c r="AY23" s="189"/>
      <c r="AZ23" s="189"/>
      <c r="BA23" s="189"/>
      <c r="BB23" s="243" t="s">
        <v>68</v>
      </c>
      <c r="BC23" s="243"/>
      <c r="BD23" s="243"/>
      <c r="BE23" s="243"/>
      <c r="BF23" s="243"/>
      <c r="BG23" s="243"/>
      <c r="BH23" s="243"/>
      <c r="BI23" s="243"/>
      <c r="BJ23" s="243"/>
      <c r="BK23" s="236">
        <f>SUM(BK18:BS22)</f>
        <v>1750000</v>
      </c>
      <c r="BL23" s="236"/>
      <c r="BM23" s="236"/>
      <c r="BN23" s="236"/>
      <c r="BO23" s="236"/>
      <c r="BP23" s="236"/>
      <c r="BQ23" s="236"/>
      <c r="BR23" s="236"/>
      <c r="BS23" s="236"/>
      <c r="BT23" s="183"/>
      <c r="BU23" s="184"/>
      <c r="BV23" s="185"/>
      <c r="BW23" s="185"/>
      <c r="BX23" s="185"/>
      <c r="BY23" s="185"/>
      <c r="BZ23" s="185"/>
    </row>
    <row r="24" spans="3:78" s="186" customFormat="1" ht="9.9499999999999993" customHeight="1" x14ac:dyDescent="0.2">
      <c r="C24" s="181"/>
      <c r="D24" s="187"/>
      <c r="E24" s="187"/>
      <c r="F24" s="188"/>
      <c r="G24" s="188"/>
      <c r="H24" s="189"/>
      <c r="I24" s="189"/>
      <c r="J24" s="189"/>
      <c r="K24" s="189"/>
      <c r="L24" s="189"/>
      <c r="M24" s="189"/>
      <c r="N24" s="189"/>
      <c r="O24" s="189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A24" s="189"/>
      <c r="AB24" s="189"/>
      <c r="AC24" s="189"/>
      <c r="AD24" s="189"/>
      <c r="AE24" s="189"/>
      <c r="AF24" s="189"/>
      <c r="AG24" s="189"/>
      <c r="AH24" s="189"/>
      <c r="AI24" s="189"/>
      <c r="AJ24" s="189"/>
      <c r="AK24" s="189"/>
      <c r="AL24" s="189"/>
      <c r="AM24" s="189"/>
      <c r="AN24" s="189"/>
      <c r="AO24" s="189"/>
      <c r="AP24" s="189"/>
      <c r="AQ24" s="189"/>
      <c r="AR24" s="189"/>
      <c r="AS24" s="189"/>
      <c r="AT24" s="189"/>
      <c r="AU24" s="189"/>
      <c r="AV24" s="189"/>
      <c r="AW24" s="189"/>
      <c r="AX24" s="189"/>
      <c r="AY24" s="189"/>
      <c r="AZ24" s="189"/>
      <c r="BA24" s="189"/>
      <c r="BB24" s="189"/>
      <c r="BC24" s="189"/>
      <c r="BD24" s="189"/>
      <c r="BE24" s="189"/>
      <c r="BF24" s="189"/>
      <c r="BG24" s="189"/>
      <c r="BH24" s="189"/>
      <c r="BI24" s="189"/>
      <c r="BJ24" s="189"/>
      <c r="BK24" s="189"/>
      <c r="BL24" s="189"/>
      <c r="BM24" s="189"/>
      <c r="BN24" s="189"/>
      <c r="BO24" s="189"/>
      <c r="BP24" s="189"/>
      <c r="BQ24" s="189"/>
      <c r="BR24" s="189"/>
      <c r="BS24" s="189"/>
      <c r="BT24" s="183"/>
      <c r="BU24" s="184"/>
      <c r="BV24" s="185"/>
      <c r="BW24" s="185"/>
      <c r="BX24" s="185"/>
      <c r="BY24" s="185"/>
      <c r="BZ24" s="185"/>
    </row>
    <row r="25" spans="3:78" s="186" customFormat="1" ht="39.950000000000003" customHeight="1" x14ac:dyDescent="0.2">
      <c r="C25" s="181"/>
      <c r="D25" s="190">
        <v>3</v>
      </c>
      <c r="E25" s="221" t="s">
        <v>70</v>
      </c>
      <c r="F25" s="221"/>
      <c r="G25" s="222"/>
      <c r="H25" s="189"/>
      <c r="I25" s="223" t="s">
        <v>133</v>
      </c>
      <c r="J25" s="224"/>
      <c r="K25" s="224"/>
      <c r="L25" s="224"/>
      <c r="M25" s="224"/>
      <c r="N25" s="224"/>
      <c r="O25" s="224"/>
      <c r="P25" s="224"/>
      <c r="Q25" s="225"/>
      <c r="R25" s="226" t="s">
        <v>66</v>
      </c>
      <c r="S25" s="227"/>
      <c r="T25" s="227"/>
      <c r="U25" s="227"/>
      <c r="V25" s="227"/>
      <c r="W25" s="227"/>
      <c r="X25" s="227"/>
      <c r="Y25" s="227"/>
      <c r="Z25" s="228"/>
      <c r="AA25" s="226" t="s">
        <v>67</v>
      </c>
      <c r="AB25" s="227"/>
      <c r="AC25" s="227"/>
      <c r="AD25" s="227"/>
      <c r="AE25" s="227"/>
      <c r="AF25" s="227"/>
      <c r="AG25" s="227"/>
      <c r="AH25" s="227"/>
      <c r="AI25" s="228"/>
      <c r="AJ25" s="226" t="s">
        <v>124</v>
      </c>
      <c r="AK25" s="227"/>
      <c r="AL25" s="227"/>
      <c r="AM25" s="227"/>
      <c r="AN25" s="227"/>
      <c r="AO25" s="227"/>
      <c r="AP25" s="227"/>
      <c r="AQ25" s="227"/>
      <c r="AR25" s="228"/>
      <c r="AS25" s="226" t="s">
        <v>125</v>
      </c>
      <c r="AT25" s="227"/>
      <c r="AU25" s="227"/>
      <c r="AV25" s="227"/>
      <c r="AW25" s="227"/>
      <c r="AX25" s="227"/>
      <c r="AY25" s="227"/>
      <c r="AZ25" s="227"/>
      <c r="BA25" s="228"/>
      <c r="BB25" s="226" t="s">
        <v>126</v>
      </c>
      <c r="BC25" s="227"/>
      <c r="BD25" s="227"/>
      <c r="BE25" s="227"/>
      <c r="BF25" s="227"/>
      <c r="BG25" s="227"/>
      <c r="BH25" s="227"/>
      <c r="BI25" s="227"/>
      <c r="BJ25" s="228"/>
      <c r="BK25" s="226" t="s">
        <v>68</v>
      </c>
      <c r="BL25" s="227"/>
      <c r="BM25" s="227"/>
      <c r="BN25" s="227"/>
      <c r="BO25" s="227"/>
      <c r="BP25" s="227"/>
      <c r="BQ25" s="227"/>
      <c r="BR25" s="227"/>
      <c r="BS25" s="228"/>
      <c r="BT25" s="183"/>
      <c r="BU25" s="184"/>
      <c r="BV25" s="185"/>
      <c r="BW25" s="185"/>
      <c r="BX25" s="185"/>
      <c r="BY25" s="185"/>
      <c r="BZ25" s="185"/>
    </row>
    <row r="26" spans="3:78" s="186" customFormat="1" ht="20.100000000000001" customHeight="1" x14ac:dyDescent="0.2">
      <c r="C26" s="181"/>
      <c r="D26" s="191" t="s">
        <v>10</v>
      </c>
      <c r="E26" s="230"/>
      <c r="F26" s="231"/>
      <c r="G26" s="232"/>
      <c r="H26" s="189"/>
      <c r="I26" s="233"/>
      <c r="J26" s="234"/>
      <c r="K26" s="234"/>
      <c r="L26" s="234"/>
      <c r="M26" s="234"/>
      <c r="N26" s="234"/>
      <c r="O26" s="234"/>
      <c r="P26" s="234"/>
      <c r="Q26" s="235"/>
      <c r="R26" s="233"/>
      <c r="S26" s="234"/>
      <c r="T26" s="234"/>
      <c r="U26" s="234"/>
      <c r="V26" s="234"/>
      <c r="W26" s="234"/>
      <c r="X26" s="234"/>
      <c r="Y26" s="234"/>
      <c r="Z26" s="235"/>
      <c r="AA26" s="233"/>
      <c r="AB26" s="234"/>
      <c r="AC26" s="234"/>
      <c r="AD26" s="234"/>
      <c r="AE26" s="234"/>
      <c r="AF26" s="234"/>
      <c r="AG26" s="234"/>
      <c r="AH26" s="234"/>
      <c r="AI26" s="235"/>
      <c r="AJ26" s="233"/>
      <c r="AK26" s="234"/>
      <c r="AL26" s="234"/>
      <c r="AM26" s="234"/>
      <c r="AN26" s="234"/>
      <c r="AO26" s="234"/>
      <c r="AP26" s="234"/>
      <c r="AQ26" s="234"/>
      <c r="AR26" s="235"/>
      <c r="AS26" s="233"/>
      <c r="AT26" s="234"/>
      <c r="AU26" s="234"/>
      <c r="AV26" s="234"/>
      <c r="AW26" s="234"/>
      <c r="AX26" s="234"/>
      <c r="AY26" s="234"/>
      <c r="AZ26" s="234"/>
      <c r="BA26" s="235"/>
      <c r="BB26" s="233"/>
      <c r="BC26" s="234"/>
      <c r="BD26" s="234"/>
      <c r="BE26" s="234"/>
      <c r="BF26" s="234"/>
      <c r="BG26" s="234"/>
      <c r="BH26" s="234"/>
      <c r="BI26" s="234"/>
      <c r="BJ26" s="235"/>
      <c r="BK26" s="236">
        <f>SUM(I26:BJ26)</f>
        <v>0</v>
      </c>
      <c r="BL26" s="236"/>
      <c r="BM26" s="236"/>
      <c r="BN26" s="236"/>
      <c r="BO26" s="236"/>
      <c r="BP26" s="236"/>
      <c r="BQ26" s="236"/>
      <c r="BR26" s="236"/>
      <c r="BS26" s="236"/>
      <c r="BT26" s="183"/>
      <c r="BU26" s="184"/>
      <c r="BV26" s="185"/>
      <c r="BW26" s="185"/>
      <c r="BX26" s="185"/>
      <c r="BY26" s="185"/>
      <c r="BZ26" s="185"/>
    </row>
    <row r="27" spans="3:78" s="186" customFormat="1" ht="20.100000000000001" customHeight="1" x14ac:dyDescent="0.2">
      <c r="C27" s="181"/>
      <c r="D27" s="191" t="s">
        <v>11</v>
      </c>
      <c r="E27" s="237"/>
      <c r="F27" s="238"/>
      <c r="G27" s="239"/>
      <c r="H27" s="189"/>
      <c r="I27" s="233"/>
      <c r="J27" s="234"/>
      <c r="K27" s="234"/>
      <c r="L27" s="234"/>
      <c r="M27" s="234"/>
      <c r="N27" s="234"/>
      <c r="O27" s="234"/>
      <c r="P27" s="234"/>
      <c r="Q27" s="235"/>
      <c r="R27" s="233"/>
      <c r="S27" s="234"/>
      <c r="T27" s="234"/>
      <c r="U27" s="234"/>
      <c r="V27" s="234"/>
      <c r="W27" s="234"/>
      <c r="X27" s="234"/>
      <c r="Y27" s="234"/>
      <c r="Z27" s="235"/>
      <c r="AA27" s="233"/>
      <c r="AB27" s="234"/>
      <c r="AC27" s="234"/>
      <c r="AD27" s="234"/>
      <c r="AE27" s="234"/>
      <c r="AF27" s="234"/>
      <c r="AG27" s="234"/>
      <c r="AH27" s="234"/>
      <c r="AI27" s="235"/>
      <c r="AJ27" s="233"/>
      <c r="AK27" s="234"/>
      <c r="AL27" s="234"/>
      <c r="AM27" s="234"/>
      <c r="AN27" s="234"/>
      <c r="AO27" s="234"/>
      <c r="AP27" s="234"/>
      <c r="AQ27" s="234"/>
      <c r="AR27" s="235"/>
      <c r="AS27" s="233"/>
      <c r="AT27" s="234"/>
      <c r="AU27" s="234"/>
      <c r="AV27" s="234"/>
      <c r="AW27" s="234"/>
      <c r="AX27" s="234"/>
      <c r="AY27" s="234"/>
      <c r="AZ27" s="234"/>
      <c r="BA27" s="235"/>
      <c r="BB27" s="233"/>
      <c r="BC27" s="234"/>
      <c r="BD27" s="234"/>
      <c r="BE27" s="234"/>
      <c r="BF27" s="234"/>
      <c r="BG27" s="234"/>
      <c r="BH27" s="234"/>
      <c r="BI27" s="234"/>
      <c r="BJ27" s="235"/>
      <c r="BK27" s="236">
        <f>SUM(I27:BJ27)</f>
        <v>0</v>
      </c>
      <c r="BL27" s="236"/>
      <c r="BM27" s="236"/>
      <c r="BN27" s="236"/>
      <c r="BO27" s="236"/>
      <c r="BP27" s="236"/>
      <c r="BQ27" s="236"/>
      <c r="BR27" s="236"/>
      <c r="BS27" s="236"/>
      <c r="BT27" s="183"/>
      <c r="BU27" s="184"/>
      <c r="BV27" s="185"/>
      <c r="BW27" s="185"/>
      <c r="BX27" s="185"/>
      <c r="BY27" s="185"/>
      <c r="BZ27" s="185"/>
    </row>
    <row r="28" spans="3:78" s="192" customFormat="1" ht="20.100000000000001" customHeight="1" x14ac:dyDescent="0.2">
      <c r="C28" s="181"/>
      <c r="D28" s="191" t="s">
        <v>12</v>
      </c>
      <c r="E28" s="237"/>
      <c r="F28" s="238"/>
      <c r="G28" s="239"/>
      <c r="H28" s="189"/>
      <c r="I28" s="233"/>
      <c r="J28" s="234"/>
      <c r="K28" s="234"/>
      <c r="L28" s="234"/>
      <c r="M28" s="234"/>
      <c r="N28" s="234"/>
      <c r="O28" s="234"/>
      <c r="P28" s="234"/>
      <c r="Q28" s="235"/>
      <c r="R28" s="233"/>
      <c r="S28" s="234"/>
      <c r="T28" s="234"/>
      <c r="U28" s="234"/>
      <c r="V28" s="234"/>
      <c r="W28" s="234"/>
      <c r="X28" s="234"/>
      <c r="Y28" s="234"/>
      <c r="Z28" s="235"/>
      <c r="AA28" s="233"/>
      <c r="AB28" s="234"/>
      <c r="AC28" s="234"/>
      <c r="AD28" s="234"/>
      <c r="AE28" s="234"/>
      <c r="AF28" s="234"/>
      <c r="AG28" s="234"/>
      <c r="AH28" s="234"/>
      <c r="AI28" s="235"/>
      <c r="AJ28" s="233"/>
      <c r="AK28" s="234"/>
      <c r="AL28" s="234"/>
      <c r="AM28" s="234"/>
      <c r="AN28" s="234"/>
      <c r="AO28" s="234"/>
      <c r="AP28" s="234"/>
      <c r="AQ28" s="234"/>
      <c r="AR28" s="235"/>
      <c r="AS28" s="233"/>
      <c r="AT28" s="234"/>
      <c r="AU28" s="234"/>
      <c r="AV28" s="234"/>
      <c r="AW28" s="234"/>
      <c r="AX28" s="234"/>
      <c r="AY28" s="234"/>
      <c r="AZ28" s="234"/>
      <c r="BA28" s="235"/>
      <c r="BB28" s="233"/>
      <c r="BC28" s="234"/>
      <c r="BD28" s="234"/>
      <c r="BE28" s="234"/>
      <c r="BF28" s="234"/>
      <c r="BG28" s="234"/>
      <c r="BH28" s="234"/>
      <c r="BI28" s="234"/>
      <c r="BJ28" s="235"/>
      <c r="BK28" s="236">
        <f>SUM(I28:BJ28)</f>
        <v>0</v>
      </c>
      <c r="BL28" s="236"/>
      <c r="BM28" s="236"/>
      <c r="BN28" s="236"/>
      <c r="BO28" s="236"/>
      <c r="BP28" s="236"/>
      <c r="BQ28" s="236"/>
      <c r="BR28" s="236"/>
      <c r="BS28" s="236"/>
      <c r="BT28" s="183"/>
      <c r="BU28" s="184"/>
      <c r="BV28" s="184"/>
      <c r="BW28" s="184"/>
      <c r="BX28" s="184"/>
      <c r="BY28" s="184"/>
      <c r="BZ28" s="184"/>
    </row>
    <row r="29" spans="3:78" s="186" customFormat="1" ht="20.100000000000001" customHeight="1" x14ac:dyDescent="0.2">
      <c r="C29" s="181"/>
      <c r="D29" s="191" t="s">
        <v>13</v>
      </c>
      <c r="E29" s="237"/>
      <c r="F29" s="238"/>
      <c r="G29" s="239"/>
      <c r="H29" s="189"/>
      <c r="I29" s="233"/>
      <c r="J29" s="234"/>
      <c r="K29" s="234"/>
      <c r="L29" s="234"/>
      <c r="M29" s="234"/>
      <c r="N29" s="234"/>
      <c r="O29" s="234"/>
      <c r="P29" s="234"/>
      <c r="Q29" s="235"/>
      <c r="R29" s="233"/>
      <c r="S29" s="234"/>
      <c r="T29" s="234"/>
      <c r="U29" s="234"/>
      <c r="V29" s="234"/>
      <c r="W29" s="234"/>
      <c r="X29" s="234"/>
      <c r="Y29" s="234"/>
      <c r="Z29" s="235"/>
      <c r="AA29" s="233"/>
      <c r="AB29" s="234"/>
      <c r="AC29" s="234"/>
      <c r="AD29" s="234"/>
      <c r="AE29" s="234"/>
      <c r="AF29" s="234"/>
      <c r="AG29" s="234"/>
      <c r="AH29" s="234"/>
      <c r="AI29" s="235"/>
      <c r="AJ29" s="233"/>
      <c r="AK29" s="234"/>
      <c r="AL29" s="234"/>
      <c r="AM29" s="234"/>
      <c r="AN29" s="234"/>
      <c r="AO29" s="234"/>
      <c r="AP29" s="234"/>
      <c r="AQ29" s="234"/>
      <c r="AR29" s="235"/>
      <c r="AS29" s="233"/>
      <c r="AT29" s="234"/>
      <c r="AU29" s="234"/>
      <c r="AV29" s="234"/>
      <c r="AW29" s="234"/>
      <c r="AX29" s="234"/>
      <c r="AY29" s="234"/>
      <c r="AZ29" s="234"/>
      <c r="BA29" s="235"/>
      <c r="BB29" s="233"/>
      <c r="BC29" s="234"/>
      <c r="BD29" s="234"/>
      <c r="BE29" s="234"/>
      <c r="BF29" s="234"/>
      <c r="BG29" s="234"/>
      <c r="BH29" s="234"/>
      <c r="BI29" s="234"/>
      <c r="BJ29" s="235"/>
      <c r="BK29" s="236">
        <f>SUM(I29:BJ29)</f>
        <v>0</v>
      </c>
      <c r="BL29" s="236"/>
      <c r="BM29" s="236"/>
      <c r="BN29" s="236"/>
      <c r="BO29" s="236"/>
      <c r="BP29" s="236"/>
      <c r="BQ29" s="236"/>
      <c r="BR29" s="236"/>
      <c r="BS29" s="236"/>
      <c r="BT29" s="183"/>
      <c r="BU29" s="184"/>
      <c r="BV29" s="185"/>
      <c r="BW29" s="185"/>
      <c r="BX29" s="185"/>
      <c r="BY29" s="185"/>
      <c r="BZ29" s="185"/>
    </row>
    <row r="30" spans="3:78" s="186" customFormat="1" ht="20.100000000000001" customHeight="1" x14ac:dyDescent="0.2">
      <c r="C30" s="181"/>
      <c r="D30" s="194" t="s">
        <v>14</v>
      </c>
      <c r="E30" s="240"/>
      <c r="F30" s="241"/>
      <c r="G30" s="242"/>
      <c r="H30" s="189"/>
      <c r="I30" s="233"/>
      <c r="J30" s="234"/>
      <c r="K30" s="234"/>
      <c r="L30" s="234"/>
      <c r="M30" s="234"/>
      <c r="N30" s="234"/>
      <c r="O30" s="234"/>
      <c r="P30" s="234"/>
      <c r="Q30" s="235"/>
      <c r="R30" s="233"/>
      <c r="S30" s="234"/>
      <c r="T30" s="234"/>
      <c r="U30" s="234"/>
      <c r="V30" s="234"/>
      <c r="W30" s="234"/>
      <c r="X30" s="234"/>
      <c r="Y30" s="234"/>
      <c r="Z30" s="235"/>
      <c r="AA30" s="233"/>
      <c r="AB30" s="234"/>
      <c r="AC30" s="234"/>
      <c r="AD30" s="234"/>
      <c r="AE30" s="234"/>
      <c r="AF30" s="234"/>
      <c r="AG30" s="234"/>
      <c r="AH30" s="234"/>
      <c r="AI30" s="235"/>
      <c r="AJ30" s="233"/>
      <c r="AK30" s="234"/>
      <c r="AL30" s="234"/>
      <c r="AM30" s="234"/>
      <c r="AN30" s="234"/>
      <c r="AO30" s="234"/>
      <c r="AP30" s="234"/>
      <c r="AQ30" s="234"/>
      <c r="AR30" s="235"/>
      <c r="AS30" s="233"/>
      <c r="AT30" s="234"/>
      <c r="AU30" s="234"/>
      <c r="AV30" s="234"/>
      <c r="AW30" s="234"/>
      <c r="AX30" s="234"/>
      <c r="AY30" s="234"/>
      <c r="AZ30" s="234"/>
      <c r="BA30" s="235"/>
      <c r="BB30" s="233"/>
      <c r="BC30" s="234"/>
      <c r="BD30" s="234"/>
      <c r="BE30" s="234"/>
      <c r="BF30" s="234"/>
      <c r="BG30" s="234"/>
      <c r="BH30" s="234"/>
      <c r="BI30" s="234"/>
      <c r="BJ30" s="235"/>
      <c r="BK30" s="236">
        <f>SUM(I30:BJ30)</f>
        <v>0</v>
      </c>
      <c r="BL30" s="236"/>
      <c r="BM30" s="236"/>
      <c r="BN30" s="236"/>
      <c r="BO30" s="236"/>
      <c r="BP30" s="236"/>
      <c r="BQ30" s="236"/>
      <c r="BR30" s="236"/>
      <c r="BS30" s="236"/>
      <c r="BT30" s="183"/>
      <c r="BU30" s="184"/>
      <c r="BV30" s="185"/>
      <c r="BW30" s="185"/>
      <c r="BX30" s="185"/>
      <c r="BY30" s="185"/>
      <c r="BZ30" s="185"/>
    </row>
    <row r="31" spans="3:78" s="186" customFormat="1" ht="20.100000000000001" customHeight="1" x14ac:dyDescent="0.2">
      <c r="C31" s="181"/>
      <c r="D31" s="187"/>
      <c r="E31" s="187"/>
      <c r="F31" s="188"/>
      <c r="G31" s="188"/>
      <c r="H31" s="189"/>
      <c r="I31" s="189"/>
      <c r="J31" s="189"/>
      <c r="K31" s="189"/>
      <c r="L31" s="189"/>
      <c r="M31" s="189"/>
      <c r="N31" s="189"/>
      <c r="O31" s="189"/>
      <c r="P31" s="189"/>
      <c r="Q31" s="189"/>
      <c r="R31" s="189"/>
      <c r="S31" s="189"/>
      <c r="T31" s="189"/>
      <c r="U31" s="189"/>
      <c r="V31" s="189"/>
      <c r="W31" s="189"/>
      <c r="X31" s="189"/>
      <c r="Y31" s="189"/>
      <c r="Z31" s="189"/>
      <c r="AA31" s="189"/>
      <c r="AB31" s="189"/>
      <c r="AC31" s="189"/>
      <c r="AD31" s="189"/>
      <c r="AE31" s="189"/>
      <c r="AF31" s="189"/>
      <c r="AG31" s="189"/>
      <c r="AH31" s="189"/>
      <c r="AI31" s="189"/>
      <c r="AJ31" s="189"/>
      <c r="AK31" s="189"/>
      <c r="AL31" s="189"/>
      <c r="AM31" s="189"/>
      <c r="AN31" s="189"/>
      <c r="AO31" s="189"/>
      <c r="AP31" s="189"/>
      <c r="AQ31" s="189"/>
      <c r="AR31" s="189"/>
      <c r="AS31" s="189"/>
      <c r="AT31" s="189"/>
      <c r="AU31" s="189"/>
      <c r="AV31" s="189"/>
      <c r="AW31" s="189"/>
      <c r="AX31" s="189"/>
      <c r="AY31" s="189"/>
      <c r="AZ31" s="189"/>
      <c r="BA31" s="189"/>
      <c r="BB31" s="243" t="s">
        <v>68</v>
      </c>
      <c r="BC31" s="243"/>
      <c r="BD31" s="243"/>
      <c r="BE31" s="243"/>
      <c r="BF31" s="243"/>
      <c r="BG31" s="243"/>
      <c r="BH31" s="243"/>
      <c r="BI31" s="243"/>
      <c r="BJ31" s="243"/>
      <c r="BK31" s="236">
        <f>SUM(BK26:BS30)</f>
        <v>0</v>
      </c>
      <c r="BL31" s="236"/>
      <c r="BM31" s="236"/>
      <c r="BN31" s="236"/>
      <c r="BO31" s="236"/>
      <c r="BP31" s="236"/>
      <c r="BQ31" s="236"/>
      <c r="BR31" s="236"/>
      <c r="BS31" s="236"/>
      <c r="BT31" s="183"/>
      <c r="BU31" s="184"/>
      <c r="BV31" s="185"/>
      <c r="BW31" s="185"/>
      <c r="BX31" s="185"/>
      <c r="BY31" s="185"/>
      <c r="BZ31" s="185"/>
    </row>
    <row r="32" spans="3:78" s="186" customFormat="1" ht="9.9499999999999993" customHeight="1" x14ac:dyDescent="0.2">
      <c r="C32" s="181"/>
      <c r="D32" s="187"/>
      <c r="E32" s="187"/>
      <c r="F32" s="188"/>
      <c r="G32" s="188"/>
      <c r="H32" s="189"/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89"/>
      <c r="AQ32" s="189"/>
      <c r="AR32" s="189"/>
      <c r="AS32" s="189"/>
      <c r="AT32" s="189"/>
      <c r="AU32" s="189"/>
      <c r="AV32" s="189"/>
      <c r="AW32" s="189"/>
      <c r="AX32" s="189"/>
      <c r="AY32" s="189"/>
      <c r="AZ32" s="189"/>
      <c r="BA32" s="189"/>
      <c r="BB32" s="189"/>
      <c r="BC32" s="189"/>
      <c r="BD32" s="189"/>
      <c r="BE32" s="189"/>
      <c r="BF32" s="189"/>
      <c r="BG32" s="189"/>
      <c r="BH32" s="189"/>
      <c r="BI32" s="189"/>
      <c r="BJ32" s="189"/>
      <c r="BK32" s="189"/>
      <c r="BL32" s="189"/>
      <c r="BM32" s="189"/>
      <c r="BN32" s="189"/>
      <c r="BO32" s="189"/>
      <c r="BP32" s="189"/>
      <c r="BQ32" s="189"/>
      <c r="BR32" s="189"/>
      <c r="BS32" s="189"/>
      <c r="BT32" s="183"/>
      <c r="BU32" s="184"/>
      <c r="BV32" s="185"/>
      <c r="BW32" s="185"/>
      <c r="BX32" s="185"/>
      <c r="BY32" s="185"/>
      <c r="BZ32" s="185"/>
    </row>
    <row r="33" spans="3:78" s="186" customFormat="1" ht="39.950000000000003" customHeight="1" x14ac:dyDescent="0.2">
      <c r="C33" s="181"/>
      <c r="D33" s="190">
        <v>4</v>
      </c>
      <c r="E33" s="221" t="s">
        <v>78</v>
      </c>
      <c r="F33" s="221"/>
      <c r="G33" s="222"/>
      <c r="H33" s="189"/>
      <c r="I33" s="223" t="s">
        <v>133</v>
      </c>
      <c r="J33" s="224"/>
      <c r="K33" s="224"/>
      <c r="L33" s="224"/>
      <c r="M33" s="224"/>
      <c r="N33" s="224"/>
      <c r="O33" s="224"/>
      <c r="P33" s="224"/>
      <c r="Q33" s="225"/>
      <c r="R33" s="226" t="s">
        <v>66</v>
      </c>
      <c r="S33" s="227"/>
      <c r="T33" s="227"/>
      <c r="U33" s="227"/>
      <c r="V33" s="227"/>
      <c r="W33" s="227"/>
      <c r="X33" s="227"/>
      <c r="Y33" s="227"/>
      <c r="Z33" s="228"/>
      <c r="AA33" s="226" t="s">
        <v>67</v>
      </c>
      <c r="AB33" s="227"/>
      <c r="AC33" s="227"/>
      <c r="AD33" s="227"/>
      <c r="AE33" s="227"/>
      <c r="AF33" s="227"/>
      <c r="AG33" s="227"/>
      <c r="AH33" s="227"/>
      <c r="AI33" s="228"/>
      <c r="AJ33" s="226" t="s">
        <v>124</v>
      </c>
      <c r="AK33" s="227"/>
      <c r="AL33" s="227"/>
      <c r="AM33" s="227"/>
      <c r="AN33" s="227"/>
      <c r="AO33" s="227"/>
      <c r="AP33" s="227"/>
      <c r="AQ33" s="227"/>
      <c r="AR33" s="228"/>
      <c r="AS33" s="226" t="s">
        <v>125</v>
      </c>
      <c r="AT33" s="227"/>
      <c r="AU33" s="227"/>
      <c r="AV33" s="227"/>
      <c r="AW33" s="227"/>
      <c r="AX33" s="227"/>
      <c r="AY33" s="227"/>
      <c r="AZ33" s="227"/>
      <c r="BA33" s="228"/>
      <c r="BB33" s="226" t="s">
        <v>126</v>
      </c>
      <c r="BC33" s="227"/>
      <c r="BD33" s="227"/>
      <c r="BE33" s="227"/>
      <c r="BF33" s="227"/>
      <c r="BG33" s="227"/>
      <c r="BH33" s="227"/>
      <c r="BI33" s="227"/>
      <c r="BJ33" s="228"/>
      <c r="BK33" s="226" t="s">
        <v>68</v>
      </c>
      <c r="BL33" s="227"/>
      <c r="BM33" s="227"/>
      <c r="BN33" s="227"/>
      <c r="BO33" s="227"/>
      <c r="BP33" s="227"/>
      <c r="BQ33" s="227"/>
      <c r="BR33" s="227"/>
      <c r="BS33" s="228"/>
      <c r="BT33" s="183"/>
      <c r="BU33" s="184"/>
      <c r="BV33" s="185"/>
      <c r="BW33" s="185"/>
      <c r="BX33" s="185"/>
      <c r="BY33" s="185"/>
      <c r="BZ33" s="185"/>
    </row>
    <row r="34" spans="3:78" s="186" customFormat="1" ht="20.100000000000001" customHeight="1" x14ac:dyDescent="0.2">
      <c r="C34" s="181"/>
      <c r="D34" s="191" t="s">
        <v>15</v>
      </c>
      <c r="E34" s="230"/>
      <c r="F34" s="231"/>
      <c r="G34" s="232"/>
      <c r="H34" s="189"/>
      <c r="I34" s="233"/>
      <c r="J34" s="234"/>
      <c r="K34" s="234"/>
      <c r="L34" s="234"/>
      <c r="M34" s="234"/>
      <c r="N34" s="234"/>
      <c r="O34" s="234"/>
      <c r="P34" s="234"/>
      <c r="Q34" s="235"/>
      <c r="R34" s="233"/>
      <c r="S34" s="234"/>
      <c r="T34" s="234"/>
      <c r="U34" s="234"/>
      <c r="V34" s="234"/>
      <c r="W34" s="234"/>
      <c r="X34" s="234"/>
      <c r="Y34" s="234"/>
      <c r="Z34" s="235"/>
      <c r="AA34" s="233"/>
      <c r="AB34" s="234"/>
      <c r="AC34" s="234"/>
      <c r="AD34" s="234"/>
      <c r="AE34" s="234"/>
      <c r="AF34" s="234"/>
      <c r="AG34" s="234"/>
      <c r="AH34" s="234"/>
      <c r="AI34" s="235"/>
      <c r="AJ34" s="233"/>
      <c r="AK34" s="234"/>
      <c r="AL34" s="234"/>
      <c r="AM34" s="234"/>
      <c r="AN34" s="234"/>
      <c r="AO34" s="234"/>
      <c r="AP34" s="234"/>
      <c r="AQ34" s="234"/>
      <c r="AR34" s="235"/>
      <c r="AS34" s="233"/>
      <c r="AT34" s="234"/>
      <c r="AU34" s="234"/>
      <c r="AV34" s="234"/>
      <c r="AW34" s="234"/>
      <c r="AX34" s="234"/>
      <c r="AY34" s="234"/>
      <c r="AZ34" s="234"/>
      <c r="BA34" s="235"/>
      <c r="BB34" s="233"/>
      <c r="BC34" s="234"/>
      <c r="BD34" s="234"/>
      <c r="BE34" s="234"/>
      <c r="BF34" s="234"/>
      <c r="BG34" s="234"/>
      <c r="BH34" s="234"/>
      <c r="BI34" s="234"/>
      <c r="BJ34" s="235"/>
      <c r="BK34" s="236">
        <f>SUM(I34:BJ34)</f>
        <v>0</v>
      </c>
      <c r="BL34" s="236"/>
      <c r="BM34" s="236"/>
      <c r="BN34" s="236"/>
      <c r="BO34" s="236"/>
      <c r="BP34" s="236"/>
      <c r="BQ34" s="236"/>
      <c r="BR34" s="236"/>
      <c r="BS34" s="236"/>
      <c r="BT34" s="183"/>
      <c r="BU34" s="184"/>
      <c r="BV34" s="185"/>
      <c r="BW34" s="185"/>
      <c r="BX34" s="185"/>
      <c r="BY34" s="185"/>
      <c r="BZ34" s="185"/>
    </row>
    <row r="35" spans="3:78" s="186" customFormat="1" ht="20.100000000000001" customHeight="1" x14ac:dyDescent="0.2">
      <c r="C35" s="181"/>
      <c r="D35" s="191" t="s">
        <v>16</v>
      </c>
      <c r="E35" s="237"/>
      <c r="F35" s="238"/>
      <c r="G35" s="239"/>
      <c r="H35" s="189"/>
      <c r="I35" s="233"/>
      <c r="J35" s="234"/>
      <c r="K35" s="234"/>
      <c r="L35" s="234"/>
      <c r="M35" s="234"/>
      <c r="N35" s="234"/>
      <c r="O35" s="234"/>
      <c r="P35" s="234"/>
      <c r="Q35" s="235"/>
      <c r="R35" s="233"/>
      <c r="S35" s="234"/>
      <c r="T35" s="234"/>
      <c r="U35" s="234"/>
      <c r="V35" s="234"/>
      <c r="W35" s="234"/>
      <c r="X35" s="234"/>
      <c r="Y35" s="234"/>
      <c r="Z35" s="235"/>
      <c r="AA35" s="233"/>
      <c r="AB35" s="234"/>
      <c r="AC35" s="234"/>
      <c r="AD35" s="234"/>
      <c r="AE35" s="234"/>
      <c r="AF35" s="234"/>
      <c r="AG35" s="234"/>
      <c r="AH35" s="234"/>
      <c r="AI35" s="235"/>
      <c r="AJ35" s="233"/>
      <c r="AK35" s="234"/>
      <c r="AL35" s="234"/>
      <c r="AM35" s="234"/>
      <c r="AN35" s="234"/>
      <c r="AO35" s="234"/>
      <c r="AP35" s="234"/>
      <c r="AQ35" s="234"/>
      <c r="AR35" s="235"/>
      <c r="AS35" s="233"/>
      <c r="AT35" s="234"/>
      <c r="AU35" s="234"/>
      <c r="AV35" s="234"/>
      <c r="AW35" s="234"/>
      <c r="AX35" s="234"/>
      <c r="AY35" s="234"/>
      <c r="AZ35" s="234"/>
      <c r="BA35" s="235"/>
      <c r="BB35" s="233"/>
      <c r="BC35" s="234"/>
      <c r="BD35" s="234"/>
      <c r="BE35" s="234"/>
      <c r="BF35" s="234"/>
      <c r="BG35" s="234"/>
      <c r="BH35" s="234"/>
      <c r="BI35" s="234"/>
      <c r="BJ35" s="235"/>
      <c r="BK35" s="236">
        <f>SUM(I35:BJ35)</f>
        <v>0</v>
      </c>
      <c r="BL35" s="236"/>
      <c r="BM35" s="236"/>
      <c r="BN35" s="236"/>
      <c r="BO35" s="236"/>
      <c r="BP35" s="236"/>
      <c r="BQ35" s="236"/>
      <c r="BR35" s="236"/>
      <c r="BS35" s="236"/>
      <c r="BT35" s="183"/>
      <c r="BU35" s="184"/>
      <c r="BV35" s="185"/>
      <c r="BW35" s="185"/>
      <c r="BX35" s="185"/>
      <c r="BY35" s="185"/>
      <c r="BZ35" s="185"/>
    </row>
    <row r="36" spans="3:78" s="192" customFormat="1" ht="20.100000000000001" customHeight="1" x14ac:dyDescent="0.2">
      <c r="C36" s="181"/>
      <c r="D36" s="191" t="s">
        <v>17</v>
      </c>
      <c r="E36" s="237"/>
      <c r="F36" s="238"/>
      <c r="G36" s="239"/>
      <c r="H36" s="189"/>
      <c r="I36" s="233"/>
      <c r="J36" s="234"/>
      <c r="K36" s="234"/>
      <c r="L36" s="234"/>
      <c r="M36" s="234"/>
      <c r="N36" s="234"/>
      <c r="O36" s="234"/>
      <c r="P36" s="234"/>
      <c r="Q36" s="235"/>
      <c r="R36" s="233"/>
      <c r="S36" s="234"/>
      <c r="T36" s="234"/>
      <c r="U36" s="234"/>
      <c r="V36" s="234"/>
      <c r="W36" s="234"/>
      <c r="X36" s="234"/>
      <c r="Y36" s="234"/>
      <c r="Z36" s="235"/>
      <c r="AA36" s="233"/>
      <c r="AB36" s="234"/>
      <c r="AC36" s="234"/>
      <c r="AD36" s="234"/>
      <c r="AE36" s="234"/>
      <c r="AF36" s="234"/>
      <c r="AG36" s="234"/>
      <c r="AH36" s="234"/>
      <c r="AI36" s="235"/>
      <c r="AJ36" s="233"/>
      <c r="AK36" s="234"/>
      <c r="AL36" s="234"/>
      <c r="AM36" s="234"/>
      <c r="AN36" s="234"/>
      <c r="AO36" s="234"/>
      <c r="AP36" s="234"/>
      <c r="AQ36" s="234"/>
      <c r="AR36" s="235"/>
      <c r="AS36" s="233"/>
      <c r="AT36" s="234"/>
      <c r="AU36" s="234"/>
      <c r="AV36" s="234"/>
      <c r="AW36" s="234"/>
      <c r="AX36" s="234"/>
      <c r="AY36" s="234"/>
      <c r="AZ36" s="234"/>
      <c r="BA36" s="235"/>
      <c r="BB36" s="233"/>
      <c r="BC36" s="234"/>
      <c r="BD36" s="234"/>
      <c r="BE36" s="234"/>
      <c r="BF36" s="234"/>
      <c r="BG36" s="234"/>
      <c r="BH36" s="234"/>
      <c r="BI36" s="234"/>
      <c r="BJ36" s="235"/>
      <c r="BK36" s="236">
        <f>SUM(I36:BJ36)</f>
        <v>0</v>
      </c>
      <c r="BL36" s="236"/>
      <c r="BM36" s="236"/>
      <c r="BN36" s="236"/>
      <c r="BO36" s="236"/>
      <c r="BP36" s="236"/>
      <c r="BQ36" s="236"/>
      <c r="BR36" s="236"/>
      <c r="BS36" s="236"/>
      <c r="BT36" s="183"/>
      <c r="BU36" s="184"/>
      <c r="BV36" s="184"/>
      <c r="BW36" s="184"/>
      <c r="BX36" s="184"/>
      <c r="BY36" s="184"/>
      <c r="BZ36" s="184"/>
    </row>
    <row r="37" spans="3:78" s="186" customFormat="1" ht="20.100000000000001" customHeight="1" x14ac:dyDescent="0.2">
      <c r="C37" s="181"/>
      <c r="D37" s="191" t="s">
        <v>18</v>
      </c>
      <c r="E37" s="237"/>
      <c r="F37" s="238"/>
      <c r="G37" s="239"/>
      <c r="H37" s="189"/>
      <c r="I37" s="233"/>
      <c r="J37" s="234"/>
      <c r="K37" s="234"/>
      <c r="L37" s="234"/>
      <c r="M37" s="234"/>
      <c r="N37" s="234"/>
      <c r="O37" s="234"/>
      <c r="P37" s="234"/>
      <c r="Q37" s="235"/>
      <c r="R37" s="233"/>
      <c r="S37" s="234"/>
      <c r="T37" s="234"/>
      <c r="U37" s="234"/>
      <c r="V37" s="234"/>
      <c r="W37" s="234"/>
      <c r="X37" s="234"/>
      <c r="Y37" s="234"/>
      <c r="Z37" s="235"/>
      <c r="AA37" s="233"/>
      <c r="AB37" s="234"/>
      <c r="AC37" s="234"/>
      <c r="AD37" s="234"/>
      <c r="AE37" s="234"/>
      <c r="AF37" s="234"/>
      <c r="AG37" s="234"/>
      <c r="AH37" s="234"/>
      <c r="AI37" s="235"/>
      <c r="AJ37" s="233"/>
      <c r="AK37" s="234"/>
      <c r="AL37" s="234"/>
      <c r="AM37" s="234"/>
      <c r="AN37" s="234"/>
      <c r="AO37" s="234"/>
      <c r="AP37" s="234"/>
      <c r="AQ37" s="234"/>
      <c r="AR37" s="235"/>
      <c r="AS37" s="233"/>
      <c r="AT37" s="234"/>
      <c r="AU37" s="234"/>
      <c r="AV37" s="234"/>
      <c r="AW37" s="234"/>
      <c r="AX37" s="234"/>
      <c r="AY37" s="234"/>
      <c r="AZ37" s="234"/>
      <c r="BA37" s="235"/>
      <c r="BB37" s="233"/>
      <c r="BC37" s="234"/>
      <c r="BD37" s="234"/>
      <c r="BE37" s="234"/>
      <c r="BF37" s="234"/>
      <c r="BG37" s="234"/>
      <c r="BH37" s="234"/>
      <c r="BI37" s="234"/>
      <c r="BJ37" s="235"/>
      <c r="BK37" s="236">
        <f>SUM(I37:BJ37)</f>
        <v>0</v>
      </c>
      <c r="BL37" s="236"/>
      <c r="BM37" s="236"/>
      <c r="BN37" s="236"/>
      <c r="BO37" s="236"/>
      <c r="BP37" s="236"/>
      <c r="BQ37" s="236"/>
      <c r="BR37" s="236"/>
      <c r="BS37" s="236"/>
      <c r="BT37" s="183"/>
      <c r="BU37" s="184"/>
      <c r="BV37" s="185"/>
      <c r="BW37" s="185"/>
      <c r="BX37" s="185"/>
      <c r="BY37" s="185"/>
      <c r="BZ37" s="185"/>
    </row>
    <row r="38" spans="3:78" s="186" customFormat="1" ht="20.100000000000001" customHeight="1" x14ac:dyDescent="0.2">
      <c r="C38" s="181"/>
      <c r="D38" s="194" t="s">
        <v>19</v>
      </c>
      <c r="E38" s="240"/>
      <c r="F38" s="241"/>
      <c r="G38" s="242"/>
      <c r="H38" s="189"/>
      <c r="I38" s="233"/>
      <c r="J38" s="234"/>
      <c r="K38" s="234"/>
      <c r="L38" s="234"/>
      <c r="M38" s="234"/>
      <c r="N38" s="234"/>
      <c r="O38" s="234"/>
      <c r="P38" s="234"/>
      <c r="Q38" s="235"/>
      <c r="R38" s="233"/>
      <c r="S38" s="234"/>
      <c r="T38" s="234"/>
      <c r="U38" s="234"/>
      <c r="V38" s="234"/>
      <c r="W38" s="234"/>
      <c r="X38" s="234"/>
      <c r="Y38" s="234"/>
      <c r="Z38" s="235"/>
      <c r="AA38" s="233"/>
      <c r="AB38" s="234"/>
      <c r="AC38" s="234"/>
      <c r="AD38" s="234"/>
      <c r="AE38" s="234"/>
      <c r="AF38" s="234"/>
      <c r="AG38" s="234"/>
      <c r="AH38" s="234"/>
      <c r="AI38" s="235"/>
      <c r="AJ38" s="233"/>
      <c r="AK38" s="234"/>
      <c r="AL38" s="234"/>
      <c r="AM38" s="234"/>
      <c r="AN38" s="234"/>
      <c r="AO38" s="234"/>
      <c r="AP38" s="234"/>
      <c r="AQ38" s="234"/>
      <c r="AR38" s="235"/>
      <c r="AS38" s="233"/>
      <c r="AT38" s="234"/>
      <c r="AU38" s="234"/>
      <c r="AV38" s="234"/>
      <c r="AW38" s="234"/>
      <c r="AX38" s="234"/>
      <c r="AY38" s="234"/>
      <c r="AZ38" s="234"/>
      <c r="BA38" s="235"/>
      <c r="BB38" s="233"/>
      <c r="BC38" s="234"/>
      <c r="BD38" s="234"/>
      <c r="BE38" s="234"/>
      <c r="BF38" s="234"/>
      <c r="BG38" s="234"/>
      <c r="BH38" s="234"/>
      <c r="BI38" s="234"/>
      <c r="BJ38" s="235"/>
      <c r="BK38" s="236">
        <f>SUM(I38:BJ38)</f>
        <v>0</v>
      </c>
      <c r="BL38" s="236"/>
      <c r="BM38" s="236"/>
      <c r="BN38" s="236"/>
      <c r="BO38" s="236"/>
      <c r="BP38" s="236"/>
      <c r="BQ38" s="236"/>
      <c r="BR38" s="236"/>
      <c r="BS38" s="236"/>
      <c r="BT38" s="183"/>
      <c r="BU38" s="184"/>
      <c r="BV38" s="185"/>
      <c r="BW38" s="185"/>
      <c r="BX38" s="185"/>
      <c r="BY38" s="185"/>
      <c r="BZ38" s="185"/>
    </row>
    <row r="39" spans="3:78" s="186" customFormat="1" ht="20.100000000000001" customHeight="1" x14ac:dyDescent="0.2">
      <c r="C39" s="181"/>
      <c r="D39" s="187"/>
      <c r="E39" s="187"/>
      <c r="F39" s="188"/>
      <c r="G39" s="188"/>
      <c r="H39" s="189"/>
      <c r="I39" s="189"/>
      <c r="J39" s="189"/>
      <c r="K39" s="189"/>
      <c r="L39" s="189"/>
      <c r="M39" s="189"/>
      <c r="N39" s="189"/>
      <c r="O39" s="189"/>
      <c r="P39" s="189"/>
      <c r="Q39" s="189"/>
      <c r="R39" s="189"/>
      <c r="S39" s="189"/>
      <c r="T39" s="189"/>
      <c r="U39" s="189"/>
      <c r="V39" s="189"/>
      <c r="W39" s="189"/>
      <c r="X39" s="189"/>
      <c r="Y39" s="189"/>
      <c r="Z39" s="189"/>
      <c r="AA39" s="189"/>
      <c r="AB39" s="189"/>
      <c r="AC39" s="189"/>
      <c r="AD39" s="189"/>
      <c r="AE39" s="189"/>
      <c r="AF39" s="189"/>
      <c r="AG39" s="189"/>
      <c r="AH39" s="189"/>
      <c r="AI39" s="189"/>
      <c r="AJ39" s="189"/>
      <c r="AK39" s="189"/>
      <c r="AL39" s="189"/>
      <c r="AM39" s="189"/>
      <c r="AN39" s="189"/>
      <c r="AO39" s="189"/>
      <c r="AP39" s="189"/>
      <c r="AQ39" s="189"/>
      <c r="AR39" s="189"/>
      <c r="AS39" s="189"/>
      <c r="AT39" s="189"/>
      <c r="AU39" s="189"/>
      <c r="AV39" s="189"/>
      <c r="AW39" s="189"/>
      <c r="AX39" s="189"/>
      <c r="AY39" s="189"/>
      <c r="AZ39" s="189"/>
      <c r="BA39" s="189"/>
      <c r="BB39" s="243" t="s">
        <v>68</v>
      </c>
      <c r="BC39" s="243"/>
      <c r="BD39" s="243"/>
      <c r="BE39" s="243"/>
      <c r="BF39" s="243"/>
      <c r="BG39" s="243"/>
      <c r="BH39" s="243"/>
      <c r="BI39" s="243"/>
      <c r="BJ39" s="243"/>
      <c r="BK39" s="236">
        <f>SUM(BK34:BS38)</f>
        <v>0</v>
      </c>
      <c r="BL39" s="236"/>
      <c r="BM39" s="236"/>
      <c r="BN39" s="236"/>
      <c r="BO39" s="236"/>
      <c r="BP39" s="236"/>
      <c r="BQ39" s="236"/>
      <c r="BR39" s="236"/>
      <c r="BS39" s="236"/>
      <c r="BT39" s="183"/>
      <c r="BU39" s="184"/>
      <c r="BV39" s="185"/>
      <c r="BW39" s="185"/>
      <c r="BX39" s="185"/>
      <c r="BY39" s="185"/>
      <c r="BZ39" s="185"/>
    </row>
    <row r="40" spans="3:78" s="186" customFormat="1" ht="9.9499999999999993" customHeight="1" x14ac:dyDescent="0.2">
      <c r="C40" s="181"/>
      <c r="D40" s="187"/>
      <c r="E40" s="187"/>
      <c r="F40" s="188"/>
      <c r="G40" s="188"/>
      <c r="H40" s="189"/>
      <c r="I40" s="189"/>
      <c r="J40" s="189"/>
      <c r="K40" s="189"/>
      <c r="L40" s="189"/>
      <c r="M40" s="189"/>
      <c r="N40" s="189"/>
      <c r="O40" s="189"/>
      <c r="P40" s="189"/>
      <c r="Q40" s="189"/>
      <c r="R40" s="189"/>
      <c r="S40" s="189"/>
      <c r="T40" s="189"/>
      <c r="U40" s="189"/>
      <c r="V40" s="189"/>
      <c r="W40" s="189"/>
      <c r="X40" s="189"/>
      <c r="Y40" s="189"/>
      <c r="Z40" s="189"/>
      <c r="AA40" s="189"/>
      <c r="AB40" s="189"/>
      <c r="AC40" s="189"/>
      <c r="AD40" s="189"/>
      <c r="AE40" s="189"/>
      <c r="AF40" s="189"/>
      <c r="AG40" s="189"/>
      <c r="AH40" s="189"/>
      <c r="AI40" s="189"/>
      <c r="AJ40" s="189"/>
      <c r="AK40" s="189"/>
      <c r="AL40" s="189"/>
      <c r="AM40" s="189"/>
      <c r="AN40" s="189"/>
      <c r="AO40" s="189"/>
      <c r="AP40" s="189"/>
      <c r="AQ40" s="189"/>
      <c r="AR40" s="189"/>
      <c r="AS40" s="189"/>
      <c r="AT40" s="189"/>
      <c r="AU40" s="189"/>
      <c r="AV40" s="189"/>
      <c r="AW40" s="189"/>
      <c r="AX40" s="189"/>
      <c r="AY40" s="189"/>
      <c r="AZ40" s="189"/>
      <c r="BA40" s="189"/>
      <c r="BB40" s="189"/>
      <c r="BC40" s="189"/>
      <c r="BD40" s="189"/>
      <c r="BE40" s="189"/>
      <c r="BF40" s="189"/>
      <c r="BG40" s="189"/>
      <c r="BH40" s="189"/>
      <c r="BI40" s="189"/>
      <c r="BJ40" s="189"/>
      <c r="BK40" s="189"/>
      <c r="BL40" s="189"/>
      <c r="BM40" s="189"/>
      <c r="BN40" s="189"/>
      <c r="BO40" s="189"/>
      <c r="BP40" s="189"/>
      <c r="BQ40" s="189"/>
      <c r="BR40" s="189"/>
      <c r="BS40" s="189"/>
      <c r="BT40" s="183"/>
      <c r="BU40" s="184"/>
      <c r="BV40" s="185"/>
      <c r="BW40" s="185"/>
      <c r="BX40" s="185"/>
      <c r="BY40" s="185"/>
      <c r="BZ40" s="185"/>
    </row>
    <row r="41" spans="3:78" s="186" customFormat="1" ht="39.950000000000003" customHeight="1" x14ac:dyDescent="0.2">
      <c r="C41" s="181"/>
      <c r="D41" s="190">
        <v>5</v>
      </c>
      <c r="E41" s="221" t="s">
        <v>71</v>
      </c>
      <c r="F41" s="221"/>
      <c r="G41" s="222"/>
      <c r="H41" s="189"/>
      <c r="I41" s="223" t="s">
        <v>133</v>
      </c>
      <c r="J41" s="224"/>
      <c r="K41" s="224"/>
      <c r="L41" s="224"/>
      <c r="M41" s="224"/>
      <c r="N41" s="224"/>
      <c r="O41" s="224"/>
      <c r="P41" s="224"/>
      <c r="Q41" s="225"/>
      <c r="R41" s="226" t="s">
        <v>66</v>
      </c>
      <c r="S41" s="227"/>
      <c r="T41" s="227"/>
      <c r="U41" s="227"/>
      <c r="V41" s="227"/>
      <c r="W41" s="227"/>
      <c r="X41" s="227"/>
      <c r="Y41" s="227"/>
      <c r="Z41" s="228"/>
      <c r="AA41" s="226" t="s">
        <v>67</v>
      </c>
      <c r="AB41" s="227"/>
      <c r="AC41" s="227"/>
      <c r="AD41" s="227"/>
      <c r="AE41" s="227"/>
      <c r="AF41" s="227"/>
      <c r="AG41" s="227"/>
      <c r="AH41" s="227"/>
      <c r="AI41" s="228"/>
      <c r="AJ41" s="226" t="s">
        <v>124</v>
      </c>
      <c r="AK41" s="227"/>
      <c r="AL41" s="227"/>
      <c r="AM41" s="227"/>
      <c r="AN41" s="227"/>
      <c r="AO41" s="227"/>
      <c r="AP41" s="227"/>
      <c r="AQ41" s="227"/>
      <c r="AR41" s="228"/>
      <c r="AS41" s="226" t="s">
        <v>125</v>
      </c>
      <c r="AT41" s="227"/>
      <c r="AU41" s="227"/>
      <c r="AV41" s="227"/>
      <c r="AW41" s="227"/>
      <c r="AX41" s="227"/>
      <c r="AY41" s="227"/>
      <c r="AZ41" s="227"/>
      <c r="BA41" s="228"/>
      <c r="BB41" s="226" t="s">
        <v>126</v>
      </c>
      <c r="BC41" s="227"/>
      <c r="BD41" s="227"/>
      <c r="BE41" s="227"/>
      <c r="BF41" s="227"/>
      <c r="BG41" s="227"/>
      <c r="BH41" s="227"/>
      <c r="BI41" s="227"/>
      <c r="BJ41" s="228"/>
      <c r="BK41" s="226" t="s">
        <v>68</v>
      </c>
      <c r="BL41" s="227"/>
      <c r="BM41" s="227"/>
      <c r="BN41" s="227"/>
      <c r="BO41" s="227"/>
      <c r="BP41" s="227"/>
      <c r="BQ41" s="227"/>
      <c r="BR41" s="227"/>
      <c r="BS41" s="228"/>
      <c r="BT41" s="183"/>
      <c r="BU41" s="184"/>
      <c r="BV41" s="185"/>
      <c r="BW41" s="185"/>
      <c r="BX41" s="185"/>
      <c r="BY41" s="185"/>
      <c r="BZ41" s="185"/>
    </row>
    <row r="42" spans="3:78" s="186" customFormat="1" ht="20.100000000000001" customHeight="1" x14ac:dyDescent="0.2">
      <c r="C42" s="181"/>
      <c r="D42" s="191" t="s">
        <v>20</v>
      </c>
      <c r="E42" s="230"/>
      <c r="F42" s="231"/>
      <c r="G42" s="232"/>
      <c r="H42" s="189"/>
      <c r="I42" s="233"/>
      <c r="J42" s="234"/>
      <c r="K42" s="234"/>
      <c r="L42" s="234"/>
      <c r="M42" s="234"/>
      <c r="N42" s="234"/>
      <c r="O42" s="234"/>
      <c r="P42" s="234"/>
      <c r="Q42" s="235"/>
      <c r="R42" s="233"/>
      <c r="S42" s="234"/>
      <c r="T42" s="234"/>
      <c r="U42" s="234"/>
      <c r="V42" s="234"/>
      <c r="W42" s="234"/>
      <c r="X42" s="234"/>
      <c r="Y42" s="234"/>
      <c r="Z42" s="235"/>
      <c r="AA42" s="233"/>
      <c r="AB42" s="234"/>
      <c r="AC42" s="234"/>
      <c r="AD42" s="234"/>
      <c r="AE42" s="234"/>
      <c r="AF42" s="234"/>
      <c r="AG42" s="234"/>
      <c r="AH42" s="234"/>
      <c r="AI42" s="235"/>
      <c r="AJ42" s="233"/>
      <c r="AK42" s="234"/>
      <c r="AL42" s="234"/>
      <c r="AM42" s="234"/>
      <c r="AN42" s="234"/>
      <c r="AO42" s="234"/>
      <c r="AP42" s="234"/>
      <c r="AQ42" s="234"/>
      <c r="AR42" s="235"/>
      <c r="AS42" s="233"/>
      <c r="AT42" s="234"/>
      <c r="AU42" s="234"/>
      <c r="AV42" s="234"/>
      <c r="AW42" s="234"/>
      <c r="AX42" s="234"/>
      <c r="AY42" s="234"/>
      <c r="AZ42" s="234"/>
      <c r="BA42" s="235"/>
      <c r="BB42" s="233"/>
      <c r="BC42" s="234"/>
      <c r="BD42" s="234"/>
      <c r="BE42" s="234"/>
      <c r="BF42" s="234"/>
      <c r="BG42" s="234"/>
      <c r="BH42" s="234"/>
      <c r="BI42" s="234"/>
      <c r="BJ42" s="235"/>
      <c r="BK42" s="236">
        <f>SUM(I42:BJ42)</f>
        <v>0</v>
      </c>
      <c r="BL42" s="236"/>
      <c r="BM42" s="236"/>
      <c r="BN42" s="236"/>
      <c r="BO42" s="236"/>
      <c r="BP42" s="236"/>
      <c r="BQ42" s="236"/>
      <c r="BR42" s="236"/>
      <c r="BS42" s="236"/>
      <c r="BT42" s="183"/>
      <c r="BU42" s="184"/>
      <c r="BV42" s="185"/>
      <c r="BW42" s="185"/>
      <c r="BX42" s="185"/>
      <c r="BY42" s="185"/>
      <c r="BZ42" s="185"/>
    </row>
    <row r="43" spans="3:78" s="186" customFormat="1" ht="20.100000000000001" customHeight="1" x14ac:dyDescent="0.2">
      <c r="C43" s="181"/>
      <c r="D43" s="191" t="s">
        <v>21</v>
      </c>
      <c r="E43" s="237"/>
      <c r="F43" s="238"/>
      <c r="G43" s="239"/>
      <c r="H43" s="189"/>
      <c r="I43" s="233"/>
      <c r="J43" s="234"/>
      <c r="K43" s="234"/>
      <c r="L43" s="234"/>
      <c r="M43" s="234"/>
      <c r="N43" s="234"/>
      <c r="O43" s="234"/>
      <c r="P43" s="234"/>
      <c r="Q43" s="235"/>
      <c r="R43" s="233"/>
      <c r="S43" s="234"/>
      <c r="T43" s="234"/>
      <c r="U43" s="234"/>
      <c r="V43" s="234"/>
      <c r="W43" s="234"/>
      <c r="X43" s="234"/>
      <c r="Y43" s="234"/>
      <c r="Z43" s="235"/>
      <c r="AA43" s="233"/>
      <c r="AB43" s="234"/>
      <c r="AC43" s="234"/>
      <c r="AD43" s="234"/>
      <c r="AE43" s="234"/>
      <c r="AF43" s="234"/>
      <c r="AG43" s="234"/>
      <c r="AH43" s="234"/>
      <c r="AI43" s="235"/>
      <c r="AJ43" s="233"/>
      <c r="AK43" s="234"/>
      <c r="AL43" s="234"/>
      <c r="AM43" s="234"/>
      <c r="AN43" s="234"/>
      <c r="AO43" s="234"/>
      <c r="AP43" s="234"/>
      <c r="AQ43" s="234"/>
      <c r="AR43" s="235"/>
      <c r="AS43" s="233"/>
      <c r="AT43" s="234"/>
      <c r="AU43" s="234"/>
      <c r="AV43" s="234"/>
      <c r="AW43" s="234"/>
      <c r="AX43" s="234"/>
      <c r="AY43" s="234"/>
      <c r="AZ43" s="234"/>
      <c r="BA43" s="235"/>
      <c r="BB43" s="233"/>
      <c r="BC43" s="234"/>
      <c r="BD43" s="234"/>
      <c r="BE43" s="234"/>
      <c r="BF43" s="234"/>
      <c r="BG43" s="234"/>
      <c r="BH43" s="234"/>
      <c r="BI43" s="234"/>
      <c r="BJ43" s="235"/>
      <c r="BK43" s="236">
        <f>SUM(I43:BJ43)</f>
        <v>0</v>
      </c>
      <c r="BL43" s="236"/>
      <c r="BM43" s="236"/>
      <c r="BN43" s="236"/>
      <c r="BO43" s="236"/>
      <c r="BP43" s="236"/>
      <c r="BQ43" s="236"/>
      <c r="BR43" s="236"/>
      <c r="BS43" s="236"/>
      <c r="BT43" s="183"/>
      <c r="BU43" s="184"/>
      <c r="BV43" s="185"/>
      <c r="BW43" s="185"/>
      <c r="BX43" s="185"/>
      <c r="BY43" s="185"/>
      <c r="BZ43" s="185"/>
    </row>
    <row r="44" spans="3:78" s="192" customFormat="1" ht="20.100000000000001" customHeight="1" x14ac:dyDescent="0.2">
      <c r="C44" s="181"/>
      <c r="D44" s="191" t="s">
        <v>22</v>
      </c>
      <c r="E44" s="237"/>
      <c r="F44" s="238"/>
      <c r="G44" s="239"/>
      <c r="H44" s="189"/>
      <c r="I44" s="233"/>
      <c r="J44" s="234"/>
      <c r="K44" s="234"/>
      <c r="L44" s="234"/>
      <c r="M44" s="234"/>
      <c r="N44" s="234"/>
      <c r="O44" s="234"/>
      <c r="P44" s="234"/>
      <c r="Q44" s="235"/>
      <c r="R44" s="233"/>
      <c r="S44" s="234"/>
      <c r="T44" s="234"/>
      <c r="U44" s="234"/>
      <c r="V44" s="234"/>
      <c r="W44" s="234"/>
      <c r="X44" s="234"/>
      <c r="Y44" s="234"/>
      <c r="Z44" s="235"/>
      <c r="AA44" s="233"/>
      <c r="AB44" s="234"/>
      <c r="AC44" s="234"/>
      <c r="AD44" s="234"/>
      <c r="AE44" s="234"/>
      <c r="AF44" s="234"/>
      <c r="AG44" s="234"/>
      <c r="AH44" s="234"/>
      <c r="AI44" s="235"/>
      <c r="AJ44" s="233"/>
      <c r="AK44" s="234"/>
      <c r="AL44" s="234"/>
      <c r="AM44" s="234"/>
      <c r="AN44" s="234"/>
      <c r="AO44" s="234"/>
      <c r="AP44" s="234"/>
      <c r="AQ44" s="234"/>
      <c r="AR44" s="235"/>
      <c r="AS44" s="233"/>
      <c r="AT44" s="234"/>
      <c r="AU44" s="234"/>
      <c r="AV44" s="234"/>
      <c r="AW44" s="234"/>
      <c r="AX44" s="234"/>
      <c r="AY44" s="234"/>
      <c r="AZ44" s="234"/>
      <c r="BA44" s="235"/>
      <c r="BB44" s="233"/>
      <c r="BC44" s="234"/>
      <c r="BD44" s="234"/>
      <c r="BE44" s="234"/>
      <c r="BF44" s="234"/>
      <c r="BG44" s="234"/>
      <c r="BH44" s="234"/>
      <c r="BI44" s="234"/>
      <c r="BJ44" s="235"/>
      <c r="BK44" s="236">
        <f>SUM(I44:BJ44)</f>
        <v>0</v>
      </c>
      <c r="BL44" s="236"/>
      <c r="BM44" s="236"/>
      <c r="BN44" s="236"/>
      <c r="BO44" s="236"/>
      <c r="BP44" s="236"/>
      <c r="BQ44" s="236"/>
      <c r="BR44" s="236"/>
      <c r="BS44" s="236"/>
      <c r="BT44" s="183"/>
      <c r="BU44" s="184"/>
      <c r="BV44" s="184"/>
      <c r="BW44" s="184"/>
      <c r="BX44" s="184"/>
      <c r="BY44" s="184"/>
      <c r="BZ44" s="184"/>
    </row>
    <row r="45" spans="3:78" s="186" customFormat="1" ht="20.100000000000001" customHeight="1" x14ac:dyDescent="0.2">
      <c r="C45" s="181"/>
      <c r="D45" s="191" t="s">
        <v>23</v>
      </c>
      <c r="E45" s="237"/>
      <c r="F45" s="238"/>
      <c r="G45" s="239"/>
      <c r="H45" s="189"/>
      <c r="I45" s="233"/>
      <c r="J45" s="234"/>
      <c r="K45" s="234"/>
      <c r="L45" s="234"/>
      <c r="M45" s="234"/>
      <c r="N45" s="234"/>
      <c r="O45" s="234"/>
      <c r="P45" s="234"/>
      <c r="Q45" s="235"/>
      <c r="R45" s="233"/>
      <c r="S45" s="234"/>
      <c r="T45" s="234"/>
      <c r="U45" s="234"/>
      <c r="V45" s="234"/>
      <c r="W45" s="234"/>
      <c r="X45" s="234"/>
      <c r="Y45" s="234"/>
      <c r="Z45" s="235"/>
      <c r="AA45" s="233"/>
      <c r="AB45" s="234"/>
      <c r="AC45" s="234"/>
      <c r="AD45" s="234"/>
      <c r="AE45" s="234"/>
      <c r="AF45" s="234"/>
      <c r="AG45" s="234"/>
      <c r="AH45" s="234"/>
      <c r="AI45" s="235"/>
      <c r="AJ45" s="233"/>
      <c r="AK45" s="234"/>
      <c r="AL45" s="234"/>
      <c r="AM45" s="234"/>
      <c r="AN45" s="234"/>
      <c r="AO45" s="234"/>
      <c r="AP45" s="234"/>
      <c r="AQ45" s="234"/>
      <c r="AR45" s="235"/>
      <c r="AS45" s="233"/>
      <c r="AT45" s="234"/>
      <c r="AU45" s="234"/>
      <c r="AV45" s="234"/>
      <c r="AW45" s="234"/>
      <c r="AX45" s="234"/>
      <c r="AY45" s="234"/>
      <c r="AZ45" s="234"/>
      <c r="BA45" s="235"/>
      <c r="BB45" s="233"/>
      <c r="BC45" s="234"/>
      <c r="BD45" s="234"/>
      <c r="BE45" s="234"/>
      <c r="BF45" s="234"/>
      <c r="BG45" s="234"/>
      <c r="BH45" s="234"/>
      <c r="BI45" s="234"/>
      <c r="BJ45" s="235"/>
      <c r="BK45" s="236">
        <f>SUM(I45:BJ45)</f>
        <v>0</v>
      </c>
      <c r="BL45" s="236"/>
      <c r="BM45" s="236"/>
      <c r="BN45" s="236"/>
      <c r="BO45" s="236"/>
      <c r="BP45" s="236"/>
      <c r="BQ45" s="236"/>
      <c r="BR45" s="236"/>
      <c r="BS45" s="236"/>
      <c r="BT45" s="183"/>
      <c r="BU45" s="184"/>
      <c r="BV45" s="185"/>
      <c r="BW45" s="185"/>
      <c r="BX45" s="185"/>
      <c r="BY45" s="185"/>
      <c r="BZ45" s="185"/>
    </row>
    <row r="46" spans="3:78" s="186" customFormat="1" ht="20.100000000000001" customHeight="1" x14ac:dyDescent="0.2">
      <c r="C46" s="181"/>
      <c r="D46" s="194" t="s">
        <v>24</v>
      </c>
      <c r="E46" s="240"/>
      <c r="F46" s="241"/>
      <c r="G46" s="242"/>
      <c r="H46" s="189"/>
      <c r="I46" s="233"/>
      <c r="J46" s="234"/>
      <c r="K46" s="234"/>
      <c r="L46" s="234"/>
      <c r="M46" s="234"/>
      <c r="N46" s="234"/>
      <c r="O46" s="234"/>
      <c r="P46" s="234"/>
      <c r="Q46" s="235"/>
      <c r="R46" s="233"/>
      <c r="S46" s="234"/>
      <c r="T46" s="234"/>
      <c r="U46" s="234"/>
      <c r="V46" s="234"/>
      <c r="W46" s="234"/>
      <c r="X46" s="234"/>
      <c r="Y46" s="234"/>
      <c r="Z46" s="235"/>
      <c r="AA46" s="233"/>
      <c r="AB46" s="234"/>
      <c r="AC46" s="234"/>
      <c r="AD46" s="234"/>
      <c r="AE46" s="234"/>
      <c r="AF46" s="234"/>
      <c r="AG46" s="234"/>
      <c r="AH46" s="234"/>
      <c r="AI46" s="235"/>
      <c r="AJ46" s="233"/>
      <c r="AK46" s="234"/>
      <c r="AL46" s="234"/>
      <c r="AM46" s="234"/>
      <c r="AN46" s="234"/>
      <c r="AO46" s="234"/>
      <c r="AP46" s="234"/>
      <c r="AQ46" s="234"/>
      <c r="AR46" s="235"/>
      <c r="AS46" s="233"/>
      <c r="AT46" s="234"/>
      <c r="AU46" s="234"/>
      <c r="AV46" s="234"/>
      <c r="AW46" s="234"/>
      <c r="AX46" s="234"/>
      <c r="AY46" s="234"/>
      <c r="AZ46" s="234"/>
      <c r="BA46" s="235"/>
      <c r="BB46" s="233"/>
      <c r="BC46" s="234"/>
      <c r="BD46" s="234"/>
      <c r="BE46" s="234"/>
      <c r="BF46" s="234"/>
      <c r="BG46" s="234"/>
      <c r="BH46" s="234"/>
      <c r="BI46" s="234"/>
      <c r="BJ46" s="235"/>
      <c r="BK46" s="236">
        <f>SUM(I46:BJ46)</f>
        <v>0</v>
      </c>
      <c r="BL46" s="236"/>
      <c r="BM46" s="236"/>
      <c r="BN46" s="236"/>
      <c r="BO46" s="236"/>
      <c r="BP46" s="236"/>
      <c r="BQ46" s="236"/>
      <c r="BR46" s="236"/>
      <c r="BS46" s="236"/>
      <c r="BT46" s="183"/>
      <c r="BU46" s="184"/>
      <c r="BV46" s="185"/>
      <c r="BW46" s="185"/>
      <c r="BX46" s="185"/>
      <c r="BY46" s="185"/>
      <c r="BZ46" s="185"/>
    </row>
    <row r="47" spans="3:78" s="186" customFormat="1" ht="20.100000000000001" customHeight="1" x14ac:dyDescent="0.2">
      <c r="C47" s="181"/>
      <c r="D47" s="187"/>
      <c r="E47" s="187"/>
      <c r="F47" s="188"/>
      <c r="G47" s="188"/>
      <c r="H47" s="189"/>
      <c r="I47" s="189"/>
      <c r="J47" s="189"/>
      <c r="K47" s="189"/>
      <c r="L47" s="189"/>
      <c r="M47" s="189"/>
      <c r="N47" s="189"/>
      <c r="O47" s="189"/>
      <c r="P47" s="189"/>
      <c r="Q47" s="189"/>
      <c r="R47" s="189"/>
      <c r="S47" s="189"/>
      <c r="T47" s="189"/>
      <c r="U47" s="189"/>
      <c r="V47" s="189"/>
      <c r="W47" s="189"/>
      <c r="X47" s="189"/>
      <c r="Y47" s="189"/>
      <c r="Z47" s="189"/>
      <c r="AA47" s="189"/>
      <c r="AB47" s="189"/>
      <c r="AC47" s="189"/>
      <c r="AD47" s="189"/>
      <c r="AE47" s="189"/>
      <c r="AF47" s="189"/>
      <c r="AG47" s="189"/>
      <c r="AH47" s="189"/>
      <c r="AI47" s="189"/>
      <c r="AJ47" s="189"/>
      <c r="AK47" s="189"/>
      <c r="AL47" s="189"/>
      <c r="AM47" s="189"/>
      <c r="AN47" s="189"/>
      <c r="AO47" s="189"/>
      <c r="AP47" s="189"/>
      <c r="AQ47" s="189"/>
      <c r="AR47" s="189"/>
      <c r="AS47" s="189"/>
      <c r="AT47" s="189"/>
      <c r="AU47" s="189"/>
      <c r="AV47" s="189"/>
      <c r="AW47" s="189"/>
      <c r="AX47" s="189"/>
      <c r="AY47" s="189"/>
      <c r="AZ47" s="189"/>
      <c r="BA47" s="189"/>
      <c r="BB47" s="243" t="s">
        <v>68</v>
      </c>
      <c r="BC47" s="243"/>
      <c r="BD47" s="243"/>
      <c r="BE47" s="243"/>
      <c r="BF47" s="243"/>
      <c r="BG47" s="243"/>
      <c r="BH47" s="243"/>
      <c r="BI47" s="243"/>
      <c r="BJ47" s="243"/>
      <c r="BK47" s="236">
        <f>SUM(BK42:BS46)</f>
        <v>0</v>
      </c>
      <c r="BL47" s="236"/>
      <c r="BM47" s="236"/>
      <c r="BN47" s="236"/>
      <c r="BO47" s="236"/>
      <c r="BP47" s="236"/>
      <c r="BQ47" s="236"/>
      <c r="BR47" s="236"/>
      <c r="BS47" s="236"/>
      <c r="BT47" s="183"/>
      <c r="BU47" s="184"/>
      <c r="BV47" s="185"/>
      <c r="BW47" s="185"/>
      <c r="BX47" s="185"/>
      <c r="BY47" s="185"/>
      <c r="BZ47" s="185"/>
    </row>
    <row r="48" spans="3:78" s="186" customFormat="1" ht="9.9499999999999993" customHeight="1" x14ac:dyDescent="0.2">
      <c r="C48" s="181"/>
      <c r="D48" s="187"/>
      <c r="E48" s="187"/>
      <c r="F48" s="188"/>
      <c r="G48" s="188"/>
      <c r="H48" s="189"/>
      <c r="I48" s="189"/>
      <c r="J48" s="189"/>
      <c r="K48" s="189"/>
      <c r="L48" s="189"/>
      <c r="M48" s="189"/>
      <c r="N48" s="189"/>
      <c r="O48" s="189"/>
      <c r="P48" s="189"/>
      <c r="Q48" s="189"/>
      <c r="R48" s="189"/>
      <c r="S48" s="189"/>
      <c r="T48" s="189"/>
      <c r="U48" s="189"/>
      <c r="V48" s="189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89"/>
      <c r="AQ48" s="189"/>
      <c r="AR48" s="189"/>
      <c r="AS48" s="189"/>
      <c r="AT48" s="189"/>
      <c r="AU48" s="189"/>
      <c r="AV48" s="189"/>
      <c r="AW48" s="189"/>
      <c r="AX48" s="189"/>
      <c r="AY48" s="189"/>
      <c r="AZ48" s="189"/>
      <c r="BA48" s="189"/>
      <c r="BB48" s="189"/>
      <c r="BC48" s="189"/>
      <c r="BD48" s="189"/>
      <c r="BE48" s="189"/>
      <c r="BF48" s="189"/>
      <c r="BG48" s="189"/>
      <c r="BH48" s="189"/>
      <c r="BI48" s="189"/>
      <c r="BJ48" s="189"/>
      <c r="BK48" s="189"/>
      <c r="BL48" s="189"/>
      <c r="BM48" s="189"/>
      <c r="BN48" s="189"/>
      <c r="BO48" s="189"/>
      <c r="BP48" s="189"/>
      <c r="BQ48" s="189"/>
      <c r="BR48" s="189"/>
      <c r="BS48" s="189"/>
      <c r="BT48" s="183"/>
      <c r="BU48" s="184"/>
      <c r="BV48" s="185"/>
      <c r="BW48" s="185"/>
      <c r="BX48" s="185"/>
      <c r="BY48" s="185"/>
      <c r="BZ48" s="185"/>
    </row>
    <row r="49" spans="3:78" s="186" customFormat="1" ht="39.950000000000003" customHeight="1" x14ac:dyDescent="0.2">
      <c r="C49" s="181"/>
      <c r="D49" s="190">
        <v>6</v>
      </c>
      <c r="E49" s="221" t="s">
        <v>79</v>
      </c>
      <c r="F49" s="221"/>
      <c r="G49" s="222"/>
      <c r="H49" s="189"/>
      <c r="I49" s="223" t="s">
        <v>133</v>
      </c>
      <c r="J49" s="224"/>
      <c r="K49" s="224"/>
      <c r="L49" s="224"/>
      <c r="M49" s="224"/>
      <c r="N49" s="224"/>
      <c r="O49" s="224"/>
      <c r="P49" s="224"/>
      <c r="Q49" s="225"/>
      <c r="R49" s="226" t="s">
        <v>66</v>
      </c>
      <c r="S49" s="227"/>
      <c r="T49" s="227"/>
      <c r="U49" s="227"/>
      <c r="V49" s="227"/>
      <c r="W49" s="227"/>
      <c r="X49" s="227"/>
      <c r="Y49" s="227"/>
      <c r="Z49" s="228"/>
      <c r="AA49" s="226" t="s">
        <v>67</v>
      </c>
      <c r="AB49" s="227"/>
      <c r="AC49" s="227"/>
      <c r="AD49" s="227"/>
      <c r="AE49" s="227"/>
      <c r="AF49" s="227"/>
      <c r="AG49" s="227"/>
      <c r="AH49" s="227"/>
      <c r="AI49" s="228"/>
      <c r="AJ49" s="226" t="s">
        <v>124</v>
      </c>
      <c r="AK49" s="227"/>
      <c r="AL49" s="227"/>
      <c r="AM49" s="227"/>
      <c r="AN49" s="227"/>
      <c r="AO49" s="227"/>
      <c r="AP49" s="227"/>
      <c r="AQ49" s="227"/>
      <c r="AR49" s="228"/>
      <c r="AS49" s="226" t="s">
        <v>125</v>
      </c>
      <c r="AT49" s="227"/>
      <c r="AU49" s="227"/>
      <c r="AV49" s="227"/>
      <c r="AW49" s="227"/>
      <c r="AX49" s="227"/>
      <c r="AY49" s="227"/>
      <c r="AZ49" s="227"/>
      <c r="BA49" s="228"/>
      <c r="BB49" s="226" t="s">
        <v>126</v>
      </c>
      <c r="BC49" s="227"/>
      <c r="BD49" s="227"/>
      <c r="BE49" s="227"/>
      <c r="BF49" s="227"/>
      <c r="BG49" s="227"/>
      <c r="BH49" s="227"/>
      <c r="BI49" s="227"/>
      <c r="BJ49" s="228"/>
      <c r="BK49" s="226" t="s">
        <v>68</v>
      </c>
      <c r="BL49" s="227"/>
      <c r="BM49" s="227"/>
      <c r="BN49" s="227"/>
      <c r="BO49" s="227"/>
      <c r="BP49" s="227"/>
      <c r="BQ49" s="227"/>
      <c r="BR49" s="227"/>
      <c r="BS49" s="228"/>
      <c r="BT49" s="183"/>
      <c r="BU49" s="184"/>
      <c r="BV49" s="185"/>
      <c r="BW49" s="185"/>
      <c r="BX49" s="185"/>
      <c r="BY49" s="185"/>
      <c r="BZ49" s="185"/>
    </row>
    <row r="50" spans="3:78" s="186" customFormat="1" ht="20.100000000000001" customHeight="1" x14ac:dyDescent="0.2">
      <c r="C50" s="181"/>
      <c r="D50" s="191" t="s">
        <v>82</v>
      </c>
      <c r="E50" s="230"/>
      <c r="F50" s="231"/>
      <c r="G50" s="232"/>
      <c r="H50" s="189"/>
      <c r="I50" s="233"/>
      <c r="J50" s="234"/>
      <c r="K50" s="234"/>
      <c r="L50" s="234"/>
      <c r="M50" s="234"/>
      <c r="N50" s="234"/>
      <c r="O50" s="234"/>
      <c r="P50" s="234"/>
      <c r="Q50" s="235"/>
      <c r="R50" s="233"/>
      <c r="S50" s="234"/>
      <c r="T50" s="234"/>
      <c r="U50" s="234"/>
      <c r="V50" s="234"/>
      <c r="W50" s="234"/>
      <c r="X50" s="234"/>
      <c r="Y50" s="234"/>
      <c r="Z50" s="235"/>
      <c r="AA50" s="233"/>
      <c r="AB50" s="234"/>
      <c r="AC50" s="234"/>
      <c r="AD50" s="234"/>
      <c r="AE50" s="234"/>
      <c r="AF50" s="234"/>
      <c r="AG50" s="234"/>
      <c r="AH50" s="234"/>
      <c r="AI50" s="235"/>
      <c r="AJ50" s="233"/>
      <c r="AK50" s="234"/>
      <c r="AL50" s="234"/>
      <c r="AM50" s="234"/>
      <c r="AN50" s="234"/>
      <c r="AO50" s="234"/>
      <c r="AP50" s="234"/>
      <c r="AQ50" s="234"/>
      <c r="AR50" s="235"/>
      <c r="AS50" s="233"/>
      <c r="AT50" s="234"/>
      <c r="AU50" s="234"/>
      <c r="AV50" s="234"/>
      <c r="AW50" s="234"/>
      <c r="AX50" s="234"/>
      <c r="AY50" s="234"/>
      <c r="AZ50" s="234"/>
      <c r="BA50" s="235"/>
      <c r="BB50" s="233"/>
      <c r="BC50" s="234"/>
      <c r="BD50" s="234"/>
      <c r="BE50" s="234"/>
      <c r="BF50" s="234"/>
      <c r="BG50" s="234"/>
      <c r="BH50" s="234"/>
      <c r="BI50" s="234"/>
      <c r="BJ50" s="235"/>
      <c r="BK50" s="236">
        <f>SUM(I50:BJ50)</f>
        <v>0</v>
      </c>
      <c r="BL50" s="236"/>
      <c r="BM50" s="236"/>
      <c r="BN50" s="236"/>
      <c r="BO50" s="236"/>
      <c r="BP50" s="236"/>
      <c r="BQ50" s="236"/>
      <c r="BR50" s="236"/>
      <c r="BS50" s="236"/>
      <c r="BT50" s="183"/>
      <c r="BU50" s="184"/>
      <c r="BV50" s="185"/>
      <c r="BW50" s="185"/>
      <c r="BX50" s="185"/>
      <c r="BY50" s="185"/>
      <c r="BZ50" s="185"/>
    </row>
    <row r="51" spans="3:78" s="186" customFormat="1" ht="20.100000000000001" customHeight="1" x14ac:dyDescent="0.2">
      <c r="C51" s="181"/>
      <c r="D51" s="191" t="s">
        <v>83</v>
      </c>
      <c r="E51" s="237"/>
      <c r="F51" s="238"/>
      <c r="G51" s="239"/>
      <c r="H51" s="189"/>
      <c r="I51" s="233"/>
      <c r="J51" s="234"/>
      <c r="K51" s="234"/>
      <c r="L51" s="234"/>
      <c r="M51" s="234"/>
      <c r="N51" s="234"/>
      <c r="O51" s="234"/>
      <c r="P51" s="234"/>
      <c r="Q51" s="235"/>
      <c r="R51" s="233"/>
      <c r="S51" s="234"/>
      <c r="T51" s="234"/>
      <c r="U51" s="234"/>
      <c r="V51" s="234"/>
      <c r="W51" s="234"/>
      <c r="X51" s="234"/>
      <c r="Y51" s="234"/>
      <c r="Z51" s="235"/>
      <c r="AA51" s="233"/>
      <c r="AB51" s="234"/>
      <c r="AC51" s="234"/>
      <c r="AD51" s="234"/>
      <c r="AE51" s="234"/>
      <c r="AF51" s="234"/>
      <c r="AG51" s="234"/>
      <c r="AH51" s="234"/>
      <c r="AI51" s="235"/>
      <c r="AJ51" s="233"/>
      <c r="AK51" s="234"/>
      <c r="AL51" s="234"/>
      <c r="AM51" s="234"/>
      <c r="AN51" s="234"/>
      <c r="AO51" s="234"/>
      <c r="AP51" s="234"/>
      <c r="AQ51" s="234"/>
      <c r="AR51" s="235"/>
      <c r="AS51" s="233"/>
      <c r="AT51" s="234"/>
      <c r="AU51" s="234"/>
      <c r="AV51" s="234"/>
      <c r="AW51" s="234"/>
      <c r="AX51" s="234"/>
      <c r="AY51" s="234"/>
      <c r="AZ51" s="234"/>
      <c r="BA51" s="235"/>
      <c r="BB51" s="233"/>
      <c r="BC51" s="234"/>
      <c r="BD51" s="234"/>
      <c r="BE51" s="234"/>
      <c r="BF51" s="234"/>
      <c r="BG51" s="234"/>
      <c r="BH51" s="234"/>
      <c r="BI51" s="234"/>
      <c r="BJ51" s="235"/>
      <c r="BK51" s="236">
        <f>SUM(I51:BJ51)</f>
        <v>0</v>
      </c>
      <c r="BL51" s="236"/>
      <c r="BM51" s="236"/>
      <c r="BN51" s="236"/>
      <c r="BO51" s="236"/>
      <c r="BP51" s="236"/>
      <c r="BQ51" s="236"/>
      <c r="BR51" s="236"/>
      <c r="BS51" s="236"/>
      <c r="BT51" s="183"/>
      <c r="BU51" s="184"/>
      <c r="BV51" s="185"/>
      <c r="BW51" s="185"/>
      <c r="BX51" s="185"/>
      <c r="BY51" s="185"/>
      <c r="BZ51" s="185"/>
    </row>
    <row r="52" spans="3:78" s="192" customFormat="1" ht="20.100000000000001" customHeight="1" x14ac:dyDescent="0.2">
      <c r="C52" s="181"/>
      <c r="D52" s="191" t="s">
        <v>84</v>
      </c>
      <c r="E52" s="237"/>
      <c r="F52" s="238"/>
      <c r="G52" s="239"/>
      <c r="H52" s="189"/>
      <c r="I52" s="233"/>
      <c r="J52" s="234"/>
      <c r="K52" s="234"/>
      <c r="L52" s="234"/>
      <c r="M52" s="234"/>
      <c r="N52" s="234"/>
      <c r="O52" s="234"/>
      <c r="P52" s="234"/>
      <c r="Q52" s="235"/>
      <c r="R52" s="233"/>
      <c r="S52" s="234"/>
      <c r="T52" s="234"/>
      <c r="U52" s="234"/>
      <c r="V52" s="234"/>
      <c r="W52" s="234"/>
      <c r="X52" s="234"/>
      <c r="Y52" s="234"/>
      <c r="Z52" s="235"/>
      <c r="AA52" s="233"/>
      <c r="AB52" s="234"/>
      <c r="AC52" s="234"/>
      <c r="AD52" s="234"/>
      <c r="AE52" s="234"/>
      <c r="AF52" s="234"/>
      <c r="AG52" s="234"/>
      <c r="AH52" s="234"/>
      <c r="AI52" s="235"/>
      <c r="AJ52" s="233"/>
      <c r="AK52" s="234"/>
      <c r="AL52" s="234"/>
      <c r="AM52" s="234"/>
      <c r="AN52" s="234"/>
      <c r="AO52" s="234"/>
      <c r="AP52" s="234"/>
      <c r="AQ52" s="234"/>
      <c r="AR52" s="235"/>
      <c r="AS52" s="233"/>
      <c r="AT52" s="234"/>
      <c r="AU52" s="234"/>
      <c r="AV52" s="234"/>
      <c r="AW52" s="234"/>
      <c r="AX52" s="234"/>
      <c r="AY52" s="234"/>
      <c r="AZ52" s="234"/>
      <c r="BA52" s="235"/>
      <c r="BB52" s="233"/>
      <c r="BC52" s="234"/>
      <c r="BD52" s="234"/>
      <c r="BE52" s="234"/>
      <c r="BF52" s="234"/>
      <c r="BG52" s="234"/>
      <c r="BH52" s="234"/>
      <c r="BI52" s="234"/>
      <c r="BJ52" s="235"/>
      <c r="BK52" s="236">
        <f>SUM(I52:BJ52)</f>
        <v>0</v>
      </c>
      <c r="BL52" s="236"/>
      <c r="BM52" s="236"/>
      <c r="BN52" s="236"/>
      <c r="BO52" s="236"/>
      <c r="BP52" s="236"/>
      <c r="BQ52" s="236"/>
      <c r="BR52" s="236"/>
      <c r="BS52" s="236"/>
      <c r="BT52" s="183"/>
      <c r="BU52" s="184"/>
      <c r="BV52" s="184"/>
      <c r="BW52" s="184"/>
      <c r="BX52" s="184"/>
      <c r="BY52" s="184"/>
      <c r="BZ52" s="184"/>
    </row>
    <row r="53" spans="3:78" s="186" customFormat="1" ht="20.100000000000001" customHeight="1" x14ac:dyDescent="0.2">
      <c r="C53" s="181"/>
      <c r="D53" s="191" t="s">
        <v>85</v>
      </c>
      <c r="E53" s="237"/>
      <c r="F53" s="238"/>
      <c r="G53" s="239"/>
      <c r="H53" s="189"/>
      <c r="I53" s="233"/>
      <c r="J53" s="234"/>
      <c r="K53" s="234"/>
      <c r="L53" s="234"/>
      <c r="M53" s="234"/>
      <c r="N53" s="234"/>
      <c r="O53" s="234"/>
      <c r="P53" s="234"/>
      <c r="Q53" s="235"/>
      <c r="R53" s="233"/>
      <c r="S53" s="234"/>
      <c r="T53" s="234"/>
      <c r="U53" s="234"/>
      <c r="V53" s="234"/>
      <c r="W53" s="234"/>
      <c r="X53" s="234"/>
      <c r="Y53" s="234"/>
      <c r="Z53" s="235"/>
      <c r="AA53" s="233"/>
      <c r="AB53" s="234"/>
      <c r="AC53" s="234"/>
      <c r="AD53" s="234"/>
      <c r="AE53" s="234"/>
      <c r="AF53" s="234"/>
      <c r="AG53" s="234"/>
      <c r="AH53" s="234"/>
      <c r="AI53" s="235"/>
      <c r="AJ53" s="233"/>
      <c r="AK53" s="234"/>
      <c r="AL53" s="234"/>
      <c r="AM53" s="234"/>
      <c r="AN53" s="234"/>
      <c r="AO53" s="234"/>
      <c r="AP53" s="234"/>
      <c r="AQ53" s="234"/>
      <c r="AR53" s="235"/>
      <c r="AS53" s="233"/>
      <c r="AT53" s="234"/>
      <c r="AU53" s="234"/>
      <c r="AV53" s="234"/>
      <c r="AW53" s="234"/>
      <c r="AX53" s="234"/>
      <c r="AY53" s="234"/>
      <c r="AZ53" s="234"/>
      <c r="BA53" s="235"/>
      <c r="BB53" s="233"/>
      <c r="BC53" s="234"/>
      <c r="BD53" s="234"/>
      <c r="BE53" s="234"/>
      <c r="BF53" s="234"/>
      <c r="BG53" s="234"/>
      <c r="BH53" s="234"/>
      <c r="BI53" s="234"/>
      <c r="BJ53" s="235"/>
      <c r="BK53" s="236">
        <f>SUM(I53:BJ53)</f>
        <v>0</v>
      </c>
      <c r="BL53" s="236"/>
      <c r="BM53" s="236"/>
      <c r="BN53" s="236"/>
      <c r="BO53" s="236"/>
      <c r="BP53" s="236"/>
      <c r="BQ53" s="236"/>
      <c r="BR53" s="236"/>
      <c r="BS53" s="236"/>
      <c r="BT53" s="183"/>
      <c r="BU53" s="184"/>
      <c r="BV53" s="185"/>
      <c r="BW53" s="185"/>
      <c r="BX53" s="185"/>
      <c r="BY53" s="185"/>
      <c r="BZ53" s="185"/>
    </row>
    <row r="54" spans="3:78" s="186" customFormat="1" ht="20.100000000000001" customHeight="1" x14ac:dyDescent="0.2">
      <c r="C54" s="181"/>
      <c r="D54" s="194" t="s">
        <v>86</v>
      </c>
      <c r="E54" s="240"/>
      <c r="F54" s="241"/>
      <c r="G54" s="242"/>
      <c r="H54" s="189"/>
      <c r="I54" s="233"/>
      <c r="J54" s="234"/>
      <c r="K54" s="234"/>
      <c r="L54" s="234"/>
      <c r="M54" s="234"/>
      <c r="N54" s="234"/>
      <c r="O54" s="234"/>
      <c r="P54" s="234"/>
      <c r="Q54" s="235"/>
      <c r="R54" s="233"/>
      <c r="S54" s="234"/>
      <c r="T54" s="234"/>
      <c r="U54" s="234"/>
      <c r="V54" s="234"/>
      <c r="W54" s="234"/>
      <c r="X54" s="234"/>
      <c r="Y54" s="234"/>
      <c r="Z54" s="235"/>
      <c r="AA54" s="233"/>
      <c r="AB54" s="234"/>
      <c r="AC54" s="234"/>
      <c r="AD54" s="234"/>
      <c r="AE54" s="234"/>
      <c r="AF54" s="234"/>
      <c r="AG54" s="234"/>
      <c r="AH54" s="234"/>
      <c r="AI54" s="235"/>
      <c r="AJ54" s="233"/>
      <c r="AK54" s="234"/>
      <c r="AL54" s="234"/>
      <c r="AM54" s="234"/>
      <c r="AN54" s="234"/>
      <c r="AO54" s="234"/>
      <c r="AP54" s="234"/>
      <c r="AQ54" s="234"/>
      <c r="AR54" s="235"/>
      <c r="AS54" s="233"/>
      <c r="AT54" s="234"/>
      <c r="AU54" s="234"/>
      <c r="AV54" s="234"/>
      <c r="AW54" s="234"/>
      <c r="AX54" s="234"/>
      <c r="AY54" s="234"/>
      <c r="AZ54" s="234"/>
      <c r="BA54" s="235"/>
      <c r="BB54" s="233"/>
      <c r="BC54" s="234"/>
      <c r="BD54" s="234"/>
      <c r="BE54" s="234"/>
      <c r="BF54" s="234"/>
      <c r="BG54" s="234"/>
      <c r="BH54" s="234"/>
      <c r="BI54" s="234"/>
      <c r="BJ54" s="235"/>
      <c r="BK54" s="236">
        <f>SUM(I54:BJ54)</f>
        <v>0</v>
      </c>
      <c r="BL54" s="236"/>
      <c r="BM54" s="236"/>
      <c r="BN54" s="236"/>
      <c r="BO54" s="236"/>
      <c r="BP54" s="236"/>
      <c r="BQ54" s="236"/>
      <c r="BR54" s="236"/>
      <c r="BS54" s="236"/>
      <c r="BT54" s="183"/>
      <c r="BU54" s="184"/>
      <c r="BV54" s="185"/>
      <c r="BW54" s="185"/>
      <c r="BX54" s="185"/>
      <c r="BY54" s="185"/>
      <c r="BZ54" s="185"/>
    </row>
    <row r="55" spans="3:78" s="186" customFormat="1" ht="20.100000000000001" customHeight="1" x14ac:dyDescent="0.2">
      <c r="C55" s="181"/>
      <c r="D55" s="187"/>
      <c r="E55" s="187"/>
      <c r="F55" s="188"/>
      <c r="G55" s="188"/>
      <c r="H55" s="189"/>
      <c r="I55" s="189"/>
      <c r="J55" s="189"/>
      <c r="K55" s="189"/>
      <c r="L55" s="189"/>
      <c r="M55" s="189"/>
      <c r="N55" s="189"/>
      <c r="O55" s="189"/>
      <c r="P55" s="189"/>
      <c r="Q55" s="189"/>
      <c r="R55" s="189"/>
      <c r="S55" s="189"/>
      <c r="T55" s="189"/>
      <c r="U55" s="189"/>
      <c r="V55" s="189"/>
      <c r="W55" s="189"/>
      <c r="X55" s="189"/>
      <c r="Y55" s="189"/>
      <c r="Z55" s="189"/>
      <c r="AA55" s="189"/>
      <c r="AB55" s="189"/>
      <c r="AC55" s="189"/>
      <c r="AD55" s="189"/>
      <c r="AE55" s="189"/>
      <c r="AF55" s="189"/>
      <c r="AG55" s="189"/>
      <c r="AH55" s="189"/>
      <c r="AI55" s="189"/>
      <c r="AJ55" s="189"/>
      <c r="AK55" s="189"/>
      <c r="AL55" s="189"/>
      <c r="AM55" s="189"/>
      <c r="AN55" s="189"/>
      <c r="AO55" s="189"/>
      <c r="AP55" s="189"/>
      <c r="AQ55" s="189"/>
      <c r="AR55" s="189"/>
      <c r="AS55" s="189"/>
      <c r="AT55" s="189"/>
      <c r="AU55" s="189"/>
      <c r="AV55" s="189"/>
      <c r="AW55" s="189"/>
      <c r="AX55" s="189"/>
      <c r="AY55" s="189"/>
      <c r="AZ55" s="189"/>
      <c r="BA55" s="189"/>
      <c r="BB55" s="243" t="s">
        <v>68</v>
      </c>
      <c r="BC55" s="243"/>
      <c r="BD55" s="243"/>
      <c r="BE55" s="243"/>
      <c r="BF55" s="243"/>
      <c r="BG55" s="243"/>
      <c r="BH55" s="243"/>
      <c r="BI55" s="243"/>
      <c r="BJ55" s="243"/>
      <c r="BK55" s="236">
        <f>SUM(BK50:BS54)</f>
        <v>0</v>
      </c>
      <c r="BL55" s="236"/>
      <c r="BM55" s="236"/>
      <c r="BN55" s="236"/>
      <c r="BO55" s="236"/>
      <c r="BP55" s="236"/>
      <c r="BQ55" s="236"/>
      <c r="BR55" s="236"/>
      <c r="BS55" s="236"/>
      <c r="BT55" s="183"/>
      <c r="BU55" s="184"/>
      <c r="BV55" s="185"/>
      <c r="BW55" s="185"/>
      <c r="BX55" s="185"/>
      <c r="BY55" s="185"/>
      <c r="BZ55" s="185"/>
    </row>
    <row r="56" spans="3:78" s="186" customFormat="1" ht="9.9499999999999993" customHeight="1" x14ac:dyDescent="0.2">
      <c r="C56" s="181"/>
      <c r="D56" s="187"/>
      <c r="E56" s="187"/>
      <c r="F56" s="188"/>
      <c r="G56" s="188"/>
      <c r="H56" s="189"/>
      <c r="I56" s="189"/>
      <c r="J56" s="189"/>
      <c r="K56" s="189"/>
      <c r="L56" s="189"/>
      <c r="M56" s="189"/>
      <c r="N56" s="189"/>
      <c r="O56" s="189"/>
      <c r="P56" s="189"/>
      <c r="Q56" s="189"/>
      <c r="R56" s="189"/>
      <c r="S56" s="189"/>
      <c r="T56" s="189"/>
      <c r="U56" s="189"/>
      <c r="V56" s="189"/>
      <c r="W56" s="189"/>
      <c r="X56" s="189"/>
      <c r="Y56" s="189"/>
      <c r="Z56" s="189"/>
      <c r="AA56" s="189"/>
      <c r="AB56" s="189"/>
      <c r="AC56" s="189"/>
      <c r="AD56" s="189"/>
      <c r="AE56" s="189"/>
      <c r="AF56" s="189"/>
      <c r="AG56" s="189"/>
      <c r="AH56" s="189"/>
      <c r="AI56" s="189"/>
      <c r="AJ56" s="189"/>
      <c r="AK56" s="189"/>
      <c r="AL56" s="189"/>
      <c r="AM56" s="189"/>
      <c r="AN56" s="189"/>
      <c r="AO56" s="189"/>
      <c r="AP56" s="189"/>
      <c r="AQ56" s="189"/>
      <c r="AR56" s="189"/>
      <c r="AS56" s="189"/>
      <c r="AT56" s="189"/>
      <c r="AU56" s="189"/>
      <c r="AV56" s="189"/>
      <c r="AW56" s="189"/>
      <c r="AX56" s="189"/>
      <c r="AY56" s="189"/>
      <c r="AZ56" s="189"/>
      <c r="BA56" s="189"/>
      <c r="BB56" s="189"/>
      <c r="BC56" s="189"/>
      <c r="BD56" s="189"/>
      <c r="BE56" s="189"/>
      <c r="BF56" s="189"/>
      <c r="BG56" s="189"/>
      <c r="BH56" s="189"/>
      <c r="BI56" s="189"/>
      <c r="BJ56" s="189"/>
      <c r="BK56" s="189"/>
      <c r="BL56" s="189"/>
      <c r="BM56" s="189"/>
      <c r="BN56" s="189"/>
      <c r="BO56" s="189"/>
      <c r="BP56" s="189"/>
      <c r="BQ56" s="189"/>
      <c r="BR56" s="189"/>
      <c r="BS56" s="189"/>
      <c r="BT56" s="183"/>
      <c r="BU56" s="184"/>
      <c r="BV56" s="185"/>
      <c r="BW56" s="185"/>
      <c r="BX56" s="185"/>
      <c r="BY56" s="185"/>
      <c r="BZ56" s="185"/>
    </row>
    <row r="57" spans="3:78" s="186" customFormat="1" ht="39.950000000000003" customHeight="1" x14ac:dyDescent="0.2">
      <c r="C57" s="181"/>
      <c r="D57" s="190">
        <v>7</v>
      </c>
      <c r="E57" s="221" t="s">
        <v>72</v>
      </c>
      <c r="F57" s="221"/>
      <c r="G57" s="222"/>
      <c r="H57" s="189"/>
      <c r="I57" s="223" t="s">
        <v>133</v>
      </c>
      <c r="J57" s="224"/>
      <c r="K57" s="224"/>
      <c r="L57" s="224"/>
      <c r="M57" s="224"/>
      <c r="N57" s="224"/>
      <c r="O57" s="224"/>
      <c r="P57" s="224"/>
      <c r="Q57" s="225"/>
      <c r="R57" s="226" t="s">
        <v>66</v>
      </c>
      <c r="S57" s="227"/>
      <c r="T57" s="227"/>
      <c r="U57" s="227"/>
      <c r="V57" s="227"/>
      <c r="W57" s="227"/>
      <c r="X57" s="227"/>
      <c r="Y57" s="227"/>
      <c r="Z57" s="228"/>
      <c r="AA57" s="226" t="s">
        <v>67</v>
      </c>
      <c r="AB57" s="227"/>
      <c r="AC57" s="227"/>
      <c r="AD57" s="227"/>
      <c r="AE57" s="227"/>
      <c r="AF57" s="227"/>
      <c r="AG57" s="227"/>
      <c r="AH57" s="227"/>
      <c r="AI57" s="228"/>
      <c r="AJ57" s="226" t="s">
        <v>124</v>
      </c>
      <c r="AK57" s="227"/>
      <c r="AL57" s="227"/>
      <c r="AM57" s="227"/>
      <c r="AN57" s="227"/>
      <c r="AO57" s="227"/>
      <c r="AP57" s="227"/>
      <c r="AQ57" s="227"/>
      <c r="AR57" s="228"/>
      <c r="AS57" s="226" t="s">
        <v>125</v>
      </c>
      <c r="AT57" s="227"/>
      <c r="AU57" s="227"/>
      <c r="AV57" s="227"/>
      <c r="AW57" s="227"/>
      <c r="AX57" s="227"/>
      <c r="AY57" s="227"/>
      <c r="AZ57" s="227"/>
      <c r="BA57" s="228"/>
      <c r="BB57" s="226" t="s">
        <v>126</v>
      </c>
      <c r="BC57" s="227"/>
      <c r="BD57" s="227"/>
      <c r="BE57" s="227"/>
      <c r="BF57" s="227"/>
      <c r="BG57" s="227"/>
      <c r="BH57" s="227"/>
      <c r="BI57" s="227"/>
      <c r="BJ57" s="228"/>
      <c r="BK57" s="226" t="s">
        <v>68</v>
      </c>
      <c r="BL57" s="227"/>
      <c r="BM57" s="227"/>
      <c r="BN57" s="227"/>
      <c r="BO57" s="227"/>
      <c r="BP57" s="227"/>
      <c r="BQ57" s="227"/>
      <c r="BR57" s="227"/>
      <c r="BS57" s="228"/>
      <c r="BT57" s="183"/>
      <c r="BU57" s="184"/>
      <c r="BV57" s="185"/>
      <c r="BW57" s="185"/>
      <c r="BX57" s="185"/>
      <c r="BY57" s="185"/>
      <c r="BZ57" s="185"/>
    </row>
    <row r="58" spans="3:78" s="186" customFormat="1" ht="20.100000000000001" customHeight="1" x14ac:dyDescent="0.2">
      <c r="C58" s="181"/>
      <c r="D58" s="191" t="s">
        <v>25</v>
      </c>
      <c r="E58" s="230"/>
      <c r="F58" s="231"/>
      <c r="G58" s="232"/>
      <c r="H58" s="189"/>
      <c r="I58" s="233"/>
      <c r="J58" s="234"/>
      <c r="K58" s="234"/>
      <c r="L58" s="234"/>
      <c r="M58" s="234"/>
      <c r="N58" s="234"/>
      <c r="O58" s="234"/>
      <c r="P58" s="234"/>
      <c r="Q58" s="235"/>
      <c r="R58" s="233"/>
      <c r="S58" s="234"/>
      <c r="T58" s="234"/>
      <c r="U58" s="234"/>
      <c r="V58" s="234"/>
      <c r="W58" s="234"/>
      <c r="X58" s="234"/>
      <c r="Y58" s="234"/>
      <c r="Z58" s="235"/>
      <c r="AA58" s="233"/>
      <c r="AB58" s="234"/>
      <c r="AC58" s="234"/>
      <c r="AD58" s="234"/>
      <c r="AE58" s="234"/>
      <c r="AF58" s="234"/>
      <c r="AG58" s="234"/>
      <c r="AH58" s="234"/>
      <c r="AI58" s="235"/>
      <c r="AJ58" s="233"/>
      <c r="AK58" s="234"/>
      <c r="AL58" s="234"/>
      <c r="AM58" s="234"/>
      <c r="AN58" s="234"/>
      <c r="AO58" s="234"/>
      <c r="AP58" s="234"/>
      <c r="AQ58" s="234"/>
      <c r="AR58" s="235"/>
      <c r="AS58" s="233"/>
      <c r="AT58" s="234"/>
      <c r="AU58" s="234"/>
      <c r="AV58" s="234"/>
      <c r="AW58" s="234"/>
      <c r="AX58" s="234"/>
      <c r="AY58" s="234"/>
      <c r="AZ58" s="234"/>
      <c r="BA58" s="235"/>
      <c r="BB58" s="233"/>
      <c r="BC58" s="234"/>
      <c r="BD58" s="234"/>
      <c r="BE58" s="234"/>
      <c r="BF58" s="234"/>
      <c r="BG58" s="234"/>
      <c r="BH58" s="234"/>
      <c r="BI58" s="234"/>
      <c r="BJ58" s="235"/>
      <c r="BK58" s="236">
        <f>SUM(I58:BJ58)</f>
        <v>0</v>
      </c>
      <c r="BL58" s="236"/>
      <c r="BM58" s="236"/>
      <c r="BN58" s="236"/>
      <c r="BO58" s="236"/>
      <c r="BP58" s="236"/>
      <c r="BQ58" s="236"/>
      <c r="BR58" s="236"/>
      <c r="BS58" s="236"/>
      <c r="BT58" s="183"/>
      <c r="BU58" s="184"/>
      <c r="BV58" s="185"/>
      <c r="BW58" s="185"/>
      <c r="BX58" s="185"/>
      <c r="BY58" s="185"/>
      <c r="BZ58" s="185"/>
    </row>
    <row r="59" spans="3:78" s="186" customFormat="1" ht="20.100000000000001" customHeight="1" x14ac:dyDescent="0.2">
      <c r="C59" s="181"/>
      <c r="D59" s="191" t="s">
        <v>26</v>
      </c>
      <c r="E59" s="237"/>
      <c r="F59" s="238"/>
      <c r="G59" s="239"/>
      <c r="H59" s="189"/>
      <c r="I59" s="233"/>
      <c r="J59" s="234"/>
      <c r="K59" s="234"/>
      <c r="L59" s="234"/>
      <c r="M59" s="234"/>
      <c r="N59" s="234"/>
      <c r="O59" s="234"/>
      <c r="P59" s="234"/>
      <c r="Q59" s="235"/>
      <c r="R59" s="233"/>
      <c r="S59" s="234"/>
      <c r="T59" s="234"/>
      <c r="U59" s="234"/>
      <c r="V59" s="234"/>
      <c r="W59" s="234"/>
      <c r="X59" s="234"/>
      <c r="Y59" s="234"/>
      <c r="Z59" s="235"/>
      <c r="AA59" s="233"/>
      <c r="AB59" s="234"/>
      <c r="AC59" s="234"/>
      <c r="AD59" s="234"/>
      <c r="AE59" s="234"/>
      <c r="AF59" s="234"/>
      <c r="AG59" s="234"/>
      <c r="AH59" s="234"/>
      <c r="AI59" s="235"/>
      <c r="AJ59" s="233"/>
      <c r="AK59" s="234"/>
      <c r="AL59" s="234"/>
      <c r="AM59" s="234"/>
      <c r="AN59" s="234"/>
      <c r="AO59" s="234"/>
      <c r="AP59" s="234"/>
      <c r="AQ59" s="234"/>
      <c r="AR59" s="235"/>
      <c r="AS59" s="233"/>
      <c r="AT59" s="234"/>
      <c r="AU59" s="234"/>
      <c r="AV59" s="234"/>
      <c r="AW59" s="234"/>
      <c r="AX59" s="234"/>
      <c r="AY59" s="234"/>
      <c r="AZ59" s="234"/>
      <c r="BA59" s="235"/>
      <c r="BB59" s="233"/>
      <c r="BC59" s="234"/>
      <c r="BD59" s="234"/>
      <c r="BE59" s="234"/>
      <c r="BF59" s="234"/>
      <c r="BG59" s="234"/>
      <c r="BH59" s="234"/>
      <c r="BI59" s="234"/>
      <c r="BJ59" s="235"/>
      <c r="BK59" s="236">
        <f>SUM(I59:BJ59)</f>
        <v>0</v>
      </c>
      <c r="BL59" s="236"/>
      <c r="BM59" s="236"/>
      <c r="BN59" s="236"/>
      <c r="BO59" s="236"/>
      <c r="BP59" s="236"/>
      <c r="BQ59" s="236"/>
      <c r="BR59" s="236"/>
      <c r="BS59" s="236"/>
      <c r="BT59" s="183"/>
      <c r="BU59" s="184"/>
      <c r="BV59" s="185"/>
      <c r="BW59" s="185"/>
      <c r="BX59" s="185"/>
      <c r="BY59" s="185"/>
      <c r="BZ59" s="185"/>
    </row>
    <row r="60" spans="3:78" s="192" customFormat="1" ht="20.100000000000001" customHeight="1" x14ac:dyDescent="0.2">
      <c r="C60" s="181"/>
      <c r="D60" s="191" t="s">
        <v>27</v>
      </c>
      <c r="E60" s="237"/>
      <c r="F60" s="238"/>
      <c r="G60" s="239"/>
      <c r="H60" s="189"/>
      <c r="I60" s="233"/>
      <c r="J60" s="234"/>
      <c r="K60" s="234"/>
      <c r="L60" s="234"/>
      <c r="M60" s="234"/>
      <c r="N60" s="234"/>
      <c r="O60" s="234"/>
      <c r="P60" s="234"/>
      <c r="Q60" s="235"/>
      <c r="R60" s="233"/>
      <c r="S60" s="234"/>
      <c r="T60" s="234"/>
      <c r="U60" s="234"/>
      <c r="V60" s="234"/>
      <c r="W60" s="234"/>
      <c r="X60" s="234"/>
      <c r="Y60" s="234"/>
      <c r="Z60" s="235"/>
      <c r="AA60" s="233"/>
      <c r="AB60" s="234"/>
      <c r="AC60" s="234"/>
      <c r="AD60" s="234"/>
      <c r="AE60" s="234"/>
      <c r="AF60" s="234"/>
      <c r="AG60" s="234"/>
      <c r="AH60" s="234"/>
      <c r="AI60" s="235"/>
      <c r="AJ60" s="233"/>
      <c r="AK60" s="234"/>
      <c r="AL60" s="234"/>
      <c r="AM60" s="234"/>
      <c r="AN60" s="234"/>
      <c r="AO60" s="234"/>
      <c r="AP60" s="234"/>
      <c r="AQ60" s="234"/>
      <c r="AR60" s="235"/>
      <c r="AS60" s="233"/>
      <c r="AT60" s="234"/>
      <c r="AU60" s="234"/>
      <c r="AV60" s="234"/>
      <c r="AW60" s="234"/>
      <c r="AX60" s="234"/>
      <c r="AY60" s="234"/>
      <c r="AZ60" s="234"/>
      <c r="BA60" s="235"/>
      <c r="BB60" s="233"/>
      <c r="BC60" s="234"/>
      <c r="BD60" s="234"/>
      <c r="BE60" s="234"/>
      <c r="BF60" s="234"/>
      <c r="BG60" s="234"/>
      <c r="BH60" s="234"/>
      <c r="BI60" s="234"/>
      <c r="BJ60" s="235"/>
      <c r="BK60" s="236">
        <f>SUM(I60:BJ60)</f>
        <v>0</v>
      </c>
      <c r="BL60" s="236"/>
      <c r="BM60" s="236"/>
      <c r="BN60" s="236"/>
      <c r="BO60" s="236"/>
      <c r="BP60" s="236"/>
      <c r="BQ60" s="236"/>
      <c r="BR60" s="236"/>
      <c r="BS60" s="236"/>
      <c r="BT60" s="183"/>
      <c r="BU60" s="184"/>
      <c r="BV60" s="184"/>
      <c r="BW60" s="184"/>
      <c r="BX60" s="184"/>
      <c r="BY60" s="184"/>
      <c r="BZ60" s="184"/>
    </row>
    <row r="61" spans="3:78" s="186" customFormat="1" ht="20.100000000000001" customHeight="1" x14ac:dyDescent="0.2">
      <c r="C61" s="181"/>
      <c r="D61" s="191" t="s">
        <v>28</v>
      </c>
      <c r="E61" s="237"/>
      <c r="F61" s="238"/>
      <c r="G61" s="239"/>
      <c r="H61" s="189"/>
      <c r="I61" s="233"/>
      <c r="J61" s="234"/>
      <c r="K61" s="234"/>
      <c r="L61" s="234"/>
      <c r="M61" s="234"/>
      <c r="N61" s="234"/>
      <c r="O61" s="234"/>
      <c r="P61" s="234"/>
      <c r="Q61" s="235"/>
      <c r="R61" s="233"/>
      <c r="S61" s="234"/>
      <c r="T61" s="234"/>
      <c r="U61" s="234"/>
      <c r="V61" s="234"/>
      <c r="W61" s="234"/>
      <c r="X61" s="234"/>
      <c r="Y61" s="234"/>
      <c r="Z61" s="235"/>
      <c r="AA61" s="233"/>
      <c r="AB61" s="234"/>
      <c r="AC61" s="234"/>
      <c r="AD61" s="234"/>
      <c r="AE61" s="234"/>
      <c r="AF61" s="234"/>
      <c r="AG61" s="234"/>
      <c r="AH61" s="234"/>
      <c r="AI61" s="235"/>
      <c r="AJ61" s="233"/>
      <c r="AK61" s="234"/>
      <c r="AL61" s="234"/>
      <c r="AM61" s="234"/>
      <c r="AN61" s="234"/>
      <c r="AO61" s="234"/>
      <c r="AP61" s="234"/>
      <c r="AQ61" s="234"/>
      <c r="AR61" s="235"/>
      <c r="AS61" s="233"/>
      <c r="AT61" s="234"/>
      <c r="AU61" s="234"/>
      <c r="AV61" s="234"/>
      <c r="AW61" s="234"/>
      <c r="AX61" s="234"/>
      <c r="AY61" s="234"/>
      <c r="AZ61" s="234"/>
      <c r="BA61" s="235"/>
      <c r="BB61" s="233"/>
      <c r="BC61" s="234"/>
      <c r="BD61" s="234"/>
      <c r="BE61" s="234"/>
      <c r="BF61" s="234"/>
      <c r="BG61" s="234"/>
      <c r="BH61" s="234"/>
      <c r="BI61" s="234"/>
      <c r="BJ61" s="235"/>
      <c r="BK61" s="236">
        <f>SUM(I61:BJ61)</f>
        <v>0</v>
      </c>
      <c r="BL61" s="236"/>
      <c r="BM61" s="236"/>
      <c r="BN61" s="236"/>
      <c r="BO61" s="236"/>
      <c r="BP61" s="236"/>
      <c r="BQ61" s="236"/>
      <c r="BR61" s="236"/>
      <c r="BS61" s="236"/>
      <c r="BT61" s="183"/>
      <c r="BU61" s="184"/>
      <c r="BV61" s="185"/>
      <c r="BW61" s="185"/>
      <c r="BX61" s="185"/>
      <c r="BY61" s="185"/>
      <c r="BZ61" s="185"/>
    </row>
    <row r="62" spans="3:78" s="186" customFormat="1" ht="20.100000000000001" customHeight="1" x14ac:dyDescent="0.2">
      <c r="C62" s="181"/>
      <c r="D62" s="194" t="s">
        <v>29</v>
      </c>
      <c r="E62" s="240"/>
      <c r="F62" s="241"/>
      <c r="G62" s="242"/>
      <c r="H62" s="189"/>
      <c r="I62" s="233"/>
      <c r="J62" s="234"/>
      <c r="K62" s="234"/>
      <c r="L62" s="234"/>
      <c r="M62" s="234"/>
      <c r="N62" s="234"/>
      <c r="O62" s="234"/>
      <c r="P62" s="234"/>
      <c r="Q62" s="235"/>
      <c r="R62" s="233"/>
      <c r="S62" s="234"/>
      <c r="T62" s="234"/>
      <c r="U62" s="234"/>
      <c r="V62" s="234"/>
      <c r="W62" s="234"/>
      <c r="X62" s="234"/>
      <c r="Y62" s="234"/>
      <c r="Z62" s="235"/>
      <c r="AA62" s="233"/>
      <c r="AB62" s="234"/>
      <c r="AC62" s="234"/>
      <c r="AD62" s="234"/>
      <c r="AE62" s="234"/>
      <c r="AF62" s="234"/>
      <c r="AG62" s="234"/>
      <c r="AH62" s="234"/>
      <c r="AI62" s="235"/>
      <c r="AJ62" s="233"/>
      <c r="AK62" s="234"/>
      <c r="AL62" s="234"/>
      <c r="AM62" s="234"/>
      <c r="AN62" s="234"/>
      <c r="AO62" s="234"/>
      <c r="AP62" s="234"/>
      <c r="AQ62" s="234"/>
      <c r="AR62" s="235"/>
      <c r="AS62" s="233"/>
      <c r="AT62" s="234"/>
      <c r="AU62" s="234"/>
      <c r="AV62" s="234"/>
      <c r="AW62" s="234"/>
      <c r="AX62" s="234"/>
      <c r="AY62" s="234"/>
      <c r="AZ62" s="234"/>
      <c r="BA62" s="235"/>
      <c r="BB62" s="233"/>
      <c r="BC62" s="234"/>
      <c r="BD62" s="234"/>
      <c r="BE62" s="234"/>
      <c r="BF62" s="234"/>
      <c r="BG62" s="234"/>
      <c r="BH62" s="234"/>
      <c r="BI62" s="234"/>
      <c r="BJ62" s="235"/>
      <c r="BK62" s="236">
        <f>SUM(I62:BJ62)</f>
        <v>0</v>
      </c>
      <c r="BL62" s="236"/>
      <c r="BM62" s="236"/>
      <c r="BN62" s="236"/>
      <c r="BO62" s="236"/>
      <c r="BP62" s="236"/>
      <c r="BQ62" s="236"/>
      <c r="BR62" s="236"/>
      <c r="BS62" s="236"/>
      <c r="BT62" s="183"/>
      <c r="BU62" s="184"/>
      <c r="BV62" s="185"/>
      <c r="BW62" s="185"/>
      <c r="BX62" s="185"/>
      <c r="BY62" s="185"/>
      <c r="BZ62" s="185"/>
    </row>
    <row r="63" spans="3:78" s="186" customFormat="1" ht="20.100000000000001" customHeight="1" x14ac:dyDescent="0.2">
      <c r="C63" s="181"/>
      <c r="D63" s="187"/>
      <c r="E63" s="187"/>
      <c r="F63" s="188"/>
      <c r="G63" s="188"/>
      <c r="H63" s="189"/>
      <c r="I63" s="189"/>
      <c r="J63" s="189"/>
      <c r="K63" s="189"/>
      <c r="L63" s="189"/>
      <c r="M63" s="189"/>
      <c r="N63" s="189"/>
      <c r="O63" s="189"/>
      <c r="P63" s="189"/>
      <c r="Q63" s="189"/>
      <c r="R63" s="189"/>
      <c r="S63" s="189"/>
      <c r="T63" s="189"/>
      <c r="U63" s="189"/>
      <c r="V63" s="189"/>
      <c r="W63" s="189"/>
      <c r="X63" s="189"/>
      <c r="Y63" s="189"/>
      <c r="Z63" s="189"/>
      <c r="AA63" s="189"/>
      <c r="AB63" s="189"/>
      <c r="AC63" s="189"/>
      <c r="AD63" s="189"/>
      <c r="AE63" s="189"/>
      <c r="AF63" s="189"/>
      <c r="AG63" s="189"/>
      <c r="AH63" s="189"/>
      <c r="AI63" s="189"/>
      <c r="AJ63" s="189"/>
      <c r="AK63" s="189"/>
      <c r="AL63" s="189"/>
      <c r="AM63" s="189"/>
      <c r="AN63" s="189"/>
      <c r="AO63" s="189"/>
      <c r="AP63" s="189"/>
      <c r="AQ63" s="189"/>
      <c r="AR63" s="189"/>
      <c r="AS63" s="189"/>
      <c r="AT63" s="189"/>
      <c r="AU63" s="189"/>
      <c r="AV63" s="189"/>
      <c r="AW63" s="189"/>
      <c r="AX63" s="189"/>
      <c r="AY63" s="189"/>
      <c r="AZ63" s="189"/>
      <c r="BA63" s="189"/>
      <c r="BB63" s="243" t="s">
        <v>68</v>
      </c>
      <c r="BC63" s="243"/>
      <c r="BD63" s="243"/>
      <c r="BE63" s="243"/>
      <c r="BF63" s="243"/>
      <c r="BG63" s="243"/>
      <c r="BH63" s="243"/>
      <c r="BI63" s="243"/>
      <c r="BJ63" s="243"/>
      <c r="BK63" s="236">
        <f>SUM(BK58:BS62)</f>
        <v>0</v>
      </c>
      <c r="BL63" s="236"/>
      <c r="BM63" s="236"/>
      <c r="BN63" s="236"/>
      <c r="BO63" s="236"/>
      <c r="BP63" s="236"/>
      <c r="BQ63" s="236"/>
      <c r="BR63" s="236"/>
      <c r="BS63" s="236"/>
      <c r="BT63" s="183"/>
      <c r="BU63" s="184"/>
      <c r="BV63" s="185"/>
      <c r="BW63" s="185"/>
      <c r="BX63" s="185"/>
      <c r="BY63" s="185"/>
      <c r="BZ63" s="185"/>
    </row>
    <row r="64" spans="3:78" s="186" customFormat="1" ht="9.9499999999999993" customHeight="1" x14ac:dyDescent="0.2">
      <c r="C64" s="181"/>
      <c r="D64" s="187"/>
      <c r="E64" s="187"/>
      <c r="F64" s="188"/>
      <c r="G64" s="188"/>
      <c r="H64" s="189"/>
      <c r="I64" s="189"/>
      <c r="J64" s="189"/>
      <c r="K64" s="189"/>
      <c r="L64" s="189"/>
      <c r="M64" s="189"/>
      <c r="N64" s="189"/>
      <c r="O64" s="189"/>
      <c r="P64" s="189"/>
      <c r="Q64" s="189"/>
      <c r="R64" s="189"/>
      <c r="S64" s="189"/>
      <c r="T64" s="189"/>
      <c r="U64" s="189"/>
      <c r="V64" s="189"/>
      <c r="W64" s="189"/>
      <c r="X64" s="189"/>
      <c r="Y64" s="189"/>
      <c r="Z64" s="189"/>
      <c r="AA64" s="189"/>
      <c r="AB64" s="189"/>
      <c r="AC64" s="189"/>
      <c r="AD64" s="189"/>
      <c r="AE64" s="189"/>
      <c r="AF64" s="189"/>
      <c r="AG64" s="189"/>
      <c r="AH64" s="189"/>
      <c r="AI64" s="189"/>
      <c r="AJ64" s="189"/>
      <c r="AK64" s="189"/>
      <c r="AL64" s="189"/>
      <c r="AM64" s="189"/>
      <c r="AN64" s="189"/>
      <c r="AO64" s="189"/>
      <c r="AP64" s="189"/>
      <c r="AQ64" s="189"/>
      <c r="AR64" s="189"/>
      <c r="AS64" s="189"/>
      <c r="AT64" s="189"/>
      <c r="AU64" s="189"/>
      <c r="AV64" s="189"/>
      <c r="AW64" s="189"/>
      <c r="AX64" s="189"/>
      <c r="AY64" s="189"/>
      <c r="AZ64" s="189"/>
      <c r="BA64" s="189"/>
      <c r="BB64" s="189"/>
      <c r="BC64" s="189"/>
      <c r="BD64" s="189"/>
      <c r="BE64" s="189"/>
      <c r="BF64" s="189"/>
      <c r="BG64" s="189"/>
      <c r="BH64" s="189"/>
      <c r="BI64" s="189"/>
      <c r="BJ64" s="189"/>
      <c r="BK64" s="189"/>
      <c r="BL64" s="189"/>
      <c r="BM64" s="189"/>
      <c r="BN64" s="189"/>
      <c r="BO64" s="189"/>
      <c r="BP64" s="189"/>
      <c r="BQ64" s="189"/>
      <c r="BR64" s="189"/>
      <c r="BS64" s="189"/>
      <c r="BT64" s="183"/>
      <c r="BU64" s="184"/>
      <c r="BV64" s="185"/>
      <c r="BW64" s="185"/>
      <c r="BX64" s="185"/>
      <c r="BY64" s="185"/>
      <c r="BZ64" s="185"/>
    </row>
    <row r="65" spans="3:78" s="186" customFormat="1" ht="39.950000000000003" customHeight="1" x14ac:dyDescent="0.2">
      <c r="C65" s="181"/>
      <c r="D65" s="190">
        <v>8</v>
      </c>
      <c r="E65" s="221" t="s">
        <v>80</v>
      </c>
      <c r="F65" s="221"/>
      <c r="G65" s="222"/>
      <c r="H65" s="189"/>
      <c r="I65" s="223" t="s">
        <v>133</v>
      </c>
      <c r="J65" s="224"/>
      <c r="K65" s="224"/>
      <c r="L65" s="224"/>
      <c r="M65" s="224"/>
      <c r="N65" s="224"/>
      <c r="O65" s="224"/>
      <c r="P65" s="224"/>
      <c r="Q65" s="225"/>
      <c r="R65" s="226" t="s">
        <v>66</v>
      </c>
      <c r="S65" s="227"/>
      <c r="T65" s="227"/>
      <c r="U65" s="227"/>
      <c r="V65" s="227"/>
      <c r="W65" s="227"/>
      <c r="X65" s="227"/>
      <c r="Y65" s="227"/>
      <c r="Z65" s="228"/>
      <c r="AA65" s="226" t="s">
        <v>67</v>
      </c>
      <c r="AB65" s="227"/>
      <c r="AC65" s="227"/>
      <c r="AD65" s="227"/>
      <c r="AE65" s="227"/>
      <c r="AF65" s="227"/>
      <c r="AG65" s="227"/>
      <c r="AH65" s="227"/>
      <c r="AI65" s="228"/>
      <c r="AJ65" s="226" t="s">
        <v>124</v>
      </c>
      <c r="AK65" s="227"/>
      <c r="AL65" s="227"/>
      <c r="AM65" s="227"/>
      <c r="AN65" s="227"/>
      <c r="AO65" s="227"/>
      <c r="AP65" s="227"/>
      <c r="AQ65" s="227"/>
      <c r="AR65" s="228"/>
      <c r="AS65" s="226" t="s">
        <v>125</v>
      </c>
      <c r="AT65" s="227"/>
      <c r="AU65" s="227"/>
      <c r="AV65" s="227"/>
      <c r="AW65" s="227"/>
      <c r="AX65" s="227"/>
      <c r="AY65" s="227"/>
      <c r="AZ65" s="227"/>
      <c r="BA65" s="228"/>
      <c r="BB65" s="226" t="s">
        <v>126</v>
      </c>
      <c r="BC65" s="227"/>
      <c r="BD65" s="227"/>
      <c r="BE65" s="227"/>
      <c r="BF65" s="227"/>
      <c r="BG65" s="227"/>
      <c r="BH65" s="227"/>
      <c r="BI65" s="227"/>
      <c r="BJ65" s="228"/>
      <c r="BK65" s="226" t="s">
        <v>68</v>
      </c>
      <c r="BL65" s="227"/>
      <c r="BM65" s="227"/>
      <c r="BN65" s="227"/>
      <c r="BO65" s="227"/>
      <c r="BP65" s="227"/>
      <c r="BQ65" s="227"/>
      <c r="BR65" s="227"/>
      <c r="BS65" s="228"/>
      <c r="BT65" s="183"/>
      <c r="BU65" s="184"/>
      <c r="BV65" s="185"/>
      <c r="BW65" s="185"/>
      <c r="BX65" s="185"/>
      <c r="BY65" s="185"/>
      <c r="BZ65" s="185"/>
    </row>
    <row r="66" spans="3:78" s="186" customFormat="1" ht="20.100000000000001" customHeight="1" x14ac:dyDescent="0.2">
      <c r="C66" s="181"/>
      <c r="D66" s="191" t="s">
        <v>30</v>
      </c>
      <c r="E66" s="230"/>
      <c r="F66" s="231"/>
      <c r="G66" s="232"/>
      <c r="H66" s="189"/>
      <c r="I66" s="233"/>
      <c r="J66" s="234"/>
      <c r="K66" s="234"/>
      <c r="L66" s="234"/>
      <c r="M66" s="234"/>
      <c r="N66" s="234"/>
      <c r="O66" s="234"/>
      <c r="P66" s="234"/>
      <c r="Q66" s="235"/>
      <c r="R66" s="233"/>
      <c r="S66" s="234"/>
      <c r="T66" s="234"/>
      <c r="U66" s="234"/>
      <c r="V66" s="234"/>
      <c r="W66" s="234"/>
      <c r="X66" s="234"/>
      <c r="Y66" s="234"/>
      <c r="Z66" s="235"/>
      <c r="AA66" s="233"/>
      <c r="AB66" s="234"/>
      <c r="AC66" s="234"/>
      <c r="AD66" s="234"/>
      <c r="AE66" s="234"/>
      <c r="AF66" s="234"/>
      <c r="AG66" s="234"/>
      <c r="AH66" s="234"/>
      <c r="AI66" s="235"/>
      <c r="AJ66" s="233"/>
      <c r="AK66" s="234"/>
      <c r="AL66" s="234"/>
      <c r="AM66" s="234"/>
      <c r="AN66" s="234"/>
      <c r="AO66" s="234"/>
      <c r="AP66" s="234"/>
      <c r="AQ66" s="234"/>
      <c r="AR66" s="235"/>
      <c r="AS66" s="233"/>
      <c r="AT66" s="234"/>
      <c r="AU66" s="234"/>
      <c r="AV66" s="234"/>
      <c r="AW66" s="234"/>
      <c r="AX66" s="234"/>
      <c r="AY66" s="234"/>
      <c r="AZ66" s="234"/>
      <c r="BA66" s="235"/>
      <c r="BB66" s="233"/>
      <c r="BC66" s="234"/>
      <c r="BD66" s="234"/>
      <c r="BE66" s="234"/>
      <c r="BF66" s="234"/>
      <c r="BG66" s="234"/>
      <c r="BH66" s="234"/>
      <c r="BI66" s="234"/>
      <c r="BJ66" s="235"/>
      <c r="BK66" s="236">
        <f>SUM(I66:BJ66)</f>
        <v>0</v>
      </c>
      <c r="BL66" s="236"/>
      <c r="BM66" s="236"/>
      <c r="BN66" s="236"/>
      <c r="BO66" s="236"/>
      <c r="BP66" s="236"/>
      <c r="BQ66" s="236"/>
      <c r="BR66" s="236"/>
      <c r="BS66" s="236"/>
      <c r="BT66" s="183"/>
      <c r="BU66" s="184"/>
      <c r="BV66" s="185"/>
      <c r="BW66" s="185"/>
      <c r="BX66" s="185"/>
      <c r="BY66" s="185"/>
      <c r="BZ66" s="185"/>
    </row>
    <row r="67" spans="3:78" s="186" customFormat="1" ht="20.100000000000001" customHeight="1" x14ac:dyDescent="0.2">
      <c r="C67" s="181"/>
      <c r="D67" s="191" t="s">
        <v>31</v>
      </c>
      <c r="E67" s="237"/>
      <c r="F67" s="238"/>
      <c r="G67" s="239"/>
      <c r="H67" s="189"/>
      <c r="I67" s="233"/>
      <c r="J67" s="234"/>
      <c r="K67" s="234"/>
      <c r="L67" s="234"/>
      <c r="M67" s="234"/>
      <c r="N67" s="234"/>
      <c r="O67" s="234"/>
      <c r="P67" s="234"/>
      <c r="Q67" s="235"/>
      <c r="R67" s="233"/>
      <c r="S67" s="234"/>
      <c r="T67" s="234"/>
      <c r="U67" s="234"/>
      <c r="V67" s="234"/>
      <c r="W67" s="234"/>
      <c r="X67" s="234"/>
      <c r="Y67" s="234"/>
      <c r="Z67" s="235"/>
      <c r="AA67" s="233"/>
      <c r="AB67" s="234"/>
      <c r="AC67" s="234"/>
      <c r="AD67" s="234"/>
      <c r="AE67" s="234"/>
      <c r="AF67" s="234"/>
      <c r="AG67" s="234"/>
      <c r="AH67" s="234"/>
      <c r="AI67" s="235"/>
      <c r="AJ67" s="233"/>
      <c r="AK67" s="234"/>
      <c r="AL67" s="234"/>
      <c r="AM67" s="234"/>
      <c r="AN67" s="234"/>
      <c r="AO67" s="234"/>
      <c r="AP67" s="234"/>
      <c r="AQ67" s="234"/>
      <c r="AR67" s="235"/>
      <c r="AS67" s="233"/>
      <c r="AT67" s="234"/>
      <c r="AU67" s="234"/>
      <c r="AV67" s="234"/>
      <c r="AW67" s="234"/>
      <c r="AX67" s="234"/>
      <c r="AY67" s="234"/>
      <c r="AZ67" s="234"/>
      <c r="BA67" s="235"/>
      <c r="BB67" s="233"/>
      <c r="BC67" s="234"/>
      <c r="BD67" s="234"/>
      <c r="BE67" s="234"/>
      <c r="BF67" s="234"/>
      <c r="BG67" s="234"/>
      <c r="BH67" s="234"/>
      <c r="BI67" s="234"/>
      <c r="BJ67" s="235"/>
      <c r="BK67" s="236">
        <f>SUM(I67:BJ67)</f>
        <v>0</v>
      </c>
      <c r="BL67" s="236"/>
      <c r="BM67" s="236"/>
      <c r="BN67" s="236"/>
      <c r="BO67" s="236"/>
      <c r="BP67" s="236"/>
      <c r="BQ67" s="236"/>
      <c r="BR67" s="236"/>
      <c r="BS67" s="236"/>
      <c r="BT67" s="183"/>
      <c r="BU67" s="184"/>
      <c r="BV67" s="185"/>
      <c r="BW67" s="185"/>
      <c r="BX67" s="185"/>
      <c r="BY67" s="185"/>
      <c r="BZ67" s="185"/>
    </row>
    <row r="68" spans="3:78" s="192" customFormat="1" ht="20.100000000000001" customHeight="1" x14ac:dyDescent="0.2">
      <c r="C68" s="181"/>
      <c r="D68" s="191" t="s">
        <v>32</v>
      </c>
      <c r="E68" s="237"/>
      <c r="F68" s="238"/>
      <c r="G68" s="239"/>
      <c r="H68" s="189"/>
      <c r="I68" s="233"/>
      <c r="J68" s="234"/>
      <c r="K68" s="234"/>
      <c r="L68" s="234"/>
      <c r="M68" s="234"/>
      <c r="N68" s="234"/>
      <c r="O68" s="234"/>
      <c r="P68" s="234"/>
      <c r="Q68" s="235"/>
      <c r="R68" s="233"/>
      <c r="S68" s="234"/>
      <c r="T68" s="234"/>
      <c r="U68" s="234"/>
      <c r="V68" s="234"/>
      <c r="W68" s="234"/>
      <c r="X68" s="234"/>
      <c r="Y68" s="234"/>
      <c r="Z68" s="235"/>
      <c r="AA68" s="233"/>
      <c r="AB68" s="234"/>
      <c r="AC68" s="234"/>
      <c r="AD68" s="234"/>
      <c r="AE68" s="234"/>
      <c r="AF68" s="234"/>
      <c r="AG68" s="234"/>
      <c r="AH68" s="234"/>
      <c r="AI68" s="235"/>
      <c r="AJ68" s="233"/>
      <c r="AK68" s="234"/>
      <c r="AL68" s="234"/>
      <c r="AM68" s="234"/>
      <c r="AN68" s="234"/>
      <c r="AO68" s="234"/>
      <c r="AP68" s="234"/>
      <c r="AQ68" s="234"/>
      <c r="AR68" s="235"/>
      <c r="AS68" s="233"/>
      <c r="AT68" s="234"/>
      <c r="AU68" s="234"/>
      <c r="AV68" s="234"/>
      <c r="AW68" s="234"/>
      <c r="AX68" s="234"/>
      <c r="AY68" s="234"/>
      <c r="AZ68" s="234"/>
      <c r="BA68" s="235"/>
      <c r="BB68" s="233"/>
      <c r="BC68" s="234"/>
      <c r="BD68" s="234"/>
      <c r="BE68" s="234"/>
      <c r="BF68" s="234"/>
      <c r="BG68" s="234"/>
      <c r="BH68" s="234"/>
      <c r="BI68" s="234"/>
      <c r="BJ68" s="235"/>
      <c r="BK68" s="236">
        <f>SUM(I68:BJ68)</f>
        <v>0</v>
      </c>
      <c r="BL68" s="236"/>
      <c r="BM68" s="236"/>
      <c r="BN68" s="236"/>
      <c r="BO68" s="236"/>
      <c r="BP68" s="236"/>
      <c r="BQ68" s="236"/>
      <c r="BR68" s="236"/>
      <c r="BS68" s="236"/>
      <c r="BT68" s="183"/>
      <c r="BU68" s="184"/>
      <c r="BV68" s="184"/>
      <c r="BW68" s="184"/>
      <c r="BX68" s="184"/>
      <c r="BY68" s="184"/>
      <c r="BZ68" s="184"/>
    </row>
    <row r="69" spans="3:78" s="186" customFormat="1" ht="20.100000000000001" customHeight="1" x14ac:dyDescent="0.2">
      <c r="C69" s="181"/>
      <c r="D69" s="191" t="s">
        <v>33</v>
      </c>
      <c r="E69" s="237"/>
      <c r="F69" s="238"/>
      <c r="G69" s="239"/>
      <c r="H69" s="189"/>
      <c r="I69" s="233"/>
      <c r="J69" s="234"/>
      <c r="K69" s="234"/>
      <c r="L69" s="234"/>
      <c r="M69" s="234"/>
      <c r="N69" s="234"/>
      <c r="O69" s="234"/>
      <c r="P69" s="234"/>
      <c r="Q69" s="235"/>
      <c r="R69" s="233"/>
      <c r="S69" s="234"/>
      <c r="T69" s="234"/>
      <c r="U69" s="234"/>
      <c r="V69" s="234"/>
      <c r="W69" s="234"/>
      <c r="X69" s="234"/>
      <c r="Y69" s="234"/>
      <c r="Z69" s="235"/>
      <c r="AA69" s="233"/>
      <c r="AB69" s="234"/>
      <c r="AC69" s="234"/>
      <c r="AD69" s="234"/>
      <c r="AE69" s="234"/>
      <c r="AF69" s="234"/>
      <c r="AG69" s="234"/>
      <c r="AH69" s="234"/>
      <c r="AI69" s="235"/>
      <c r="AJ69" s="233"/>
      <c r="AK69" s="234"/>
      <c r="AL69" s="234"/>
      <c r="AM69" s="234"/>
      <c r="AN69" s="234"/>
      <c r="AO69" s="234"/>
      <c r="AP69" s="234"/>
      <c r="AQ69" s="234"/>
      <c r="AR69" s="235"/>
      <c r="AS69" s="233"/>
      <c r="AT69" s="234"/>
      <c r="AU69" s="234"/>
      <c r="AV69" s="234"/>
      <c r="AW69" s="234"/>
      <c r="AX69" s="234"/>
      <c r="AY69" s="234"/>
      <c r="AZ69" s="234"/>
      <c r="BA69" s="235"/>
      <c r="BB69" s="233"/>
      <c r="BC69" s="234"/>
      <c r="BD69" s="234"/>
      <c r="BE69" s="234"/>
      <c r="BF69" s="234"/>
      <c r="BG69" s="234"/>
      <c r="BH69" s="234"/>
      <c r="BI69" s="234"/>
      <c r="BJ69" s="235"/>
      <c r="BK69" s="236">
        <f>SUM(I69:BJ69)</f>
        <v>0</v>
      </c>
      <c r="BL69" s="236"/>
      <c r="BM69" s="236"/>
      <c r="BN69" s="236"/>
      <c r="BO69" s="236"/>
      <c r="BP69" s="236"/>
      <c r="BQ69" s="236"/>
      <c r="BR69" s="236"/>
      <c r="BS69" s="236"/>
      <c r="BT69" s="183"/>
      <c r="BU69" s="184"/>
      <c r="BV69" s="185"/>
      <c r="BW69" s="185"/>
      <c r="BX69" s="185"/>
      <c r="BY69" s="185"/>
      <c r="BZ69" s="185"/>
    </row>
    <row r="70" spans="3:78" s="186" customFormat="1" ht="20.100000000000001" customHeight="1" x14ac:dyDescent="0.2">
      <c r="C70" s="181"/>
      <c r="D70" s="194" t="s">
        <v>34</v>
      </c>
      <c r="E70" s="240"/>
      <c r="F70" s="241"/>
      <c r="G70" s="242"/>
      <c r="H70" s="189"/>
      <c r="I70" s="233"/>
      <c r="J70" s="234"/>
      <c r="K70" s="234"/>
      <c r="L70" s="234"/>
      <c r="M70" s="234"/>
      <c r="N70" s="234"/>
      <c r="O70" s="234"/>
      <c r="P70" s="234"/>
      <c r="Q70" s="235"/>
      <c r="R70" s="233"/>
      <c r="S70" s="234"/>
      <c r="T70" s="234"/>
      <c r="U70" s="234"/>
      <c r="V70" s="234"/>
      <c r="W70" s="234"/>
      <c r="X70" s="234"/>
      <c r="Y70" s="234"/>
      <c r="Z70" s="235"/>
      <c r="AA70" s="233"/>
      <c r="AB70" s="234"/>
      <c r="AC70" s="234"/>
      <c r="AD70" s="234"/>
      <c r="AE70" s="234"/>
      <c r="AF70" s="234"/>
      <c r="AG70" s="234"/>
      <c r="AH70" s="234"/>
      <c r="AI70" s="235"/>
      <c r="AJ70" s="233"/>
      <c r="AK70" s="234"/>
      <c r="AL70" s="234"/>
      <c r="AM70" s="234"/>
      <c r="AN70" s="234"/>
      <c r="AO70" s="234"/>
      <c r="AP70" s="234"/>
      <c r="AQ70" s="234"/>
      <c r="AR70" s="235"/>
      <c r="AS70" s="233"/>
      <c r="AT70" s="234"/>
      <c r="AU70" s="234"/>
      <c r="AV70" s="234"/>
      <c r="AW70" s="234"/>
      <c r="AX70" s="234"/>
      <c r="AY70" s="234"/>
      <c r="AZ70" s="234"/>
      <c r="BA70" s="235"/>
      <c r="BB70" s="233"/>
      <c r="BC70" s="234"/>
      <c r="BD70" s="234"/>
      <c r="BE70" s="234"/>
      <c r="BF70" s="234"/>
      <c r="BG70" s="234"/>
      <c r="BH70" s="234"/>
      <c r="BI70" s="234"/>
      <c r="BJ70" s="235"/>
      <c r="BK70" s="236">
        <f>SUM(I70:BJ70)</f>
        <v>0</v>
      </c>
      <c r="BL70" s="236"/>
      <c r="BM70" s="236"/>
      <c r="BN70" s="236"/>
      <c r="BO70" s="236"/>
      <c r="BP70" s="236"/>
      <c r="BQ70" s="236"/>
      <c r="BR70" s="236"/>
      <c r="BS70" s="236"/>
      <c r="BT70" s="183"/>
      <c r="BU70" s="184"/>
      <c r="BV70" s="185"/>
      <c r="BW70" s="185"/>
      <c r="BX70" s="185"/>
      <c r="BY70" s="185"/>
      <c r="BZ70" s="185"/>
    </row>
    <row r="71" spans="3:78" s="186" customFormat="1" ht="20.100000000000001" customHeight="1" x14ac:dyDescent="0.2">
      <c r="C71" s="181"/>
      <c r="D71" s="187"/>
      <c r="E71" s="187"/>
      <c r="F71" s="188"/>
      <c r="G71" s="188"/>
      <c r="H71" s="189"/>
      <c r="I71" s="189"/>
      <c r="J71" s="189"/>
      <c r="K71" s="189"/>
      <c r="L71" s="189"/>
      <c r="M71" s="189"/>
      <c r="N71" s="189"/>
      <c r="O71" s="189"/>
      <c r="P71" s="189"/>
      <c r="Q71" s="189"/>
      <c r="R71" s="189"/>
      <c r="S71" s="189"/>
      <c r="T71" s="189"/>
      <c r="U71" s="189"/>
      <c r="V71" s="189"/>
      <c r="W71" s="189"/>
      <c r="X71" s="189"/>
      <c r="Y71" s="189"/>
      <c r="Z71" s="189"/>
      <c r="AA71" s="189"/>
      <c r="AB71" s="189"/>
      <c r="AC71" s="189"/>
      <c r="AD71" s="189"/>
      <c r="AE71" s="189"/>
      <c r="AF71" s="189"/>
      <c r="AG71" s="189"/>
      <c r="AH71" s="189"/>
      <c r="AI71" s="189"/>
      <c r="AJ71" s="189"/>
      <c r="AK71" s="189"/>
      <c r="AL71" s="189"/>
      <c r="AM71" s="189"/>
      <c r="AN71" s="189"/>
      <c r="AO71" s="189"/>
      <c r="AP71" s="189"/>
      <c r="AQ71" s="189"/>
      <c r="AR71" s="189"/>
      <c r="AS71" s="189"/>
      <c r="AT71" s="189"/>
      <c r="AU71" s="189"/>
      <c r="AV71" s="189"/>
      <c r="AW71" s="189"/>
      <c r="AX71" s="189"/>
      <c r="AY71" s="189"/>
      <c r="AZ71" s="189"/>
      <c r="BA71" s="189"/>
      <c r="BB71" s="243" t="s">
        <v>68</v>
      </c>
      <c r="BC71" s="243"/>
      <c r="BD71" s="243"/>
      <c r="BE71" s="243"/>
      <c r="BF71" s="243"/>
      <c r="BG71" s="243"/>
      <c r="BH71" s="243"/>
      <c r="BI71" s="243"/>
      <c r="BJ71" s="243"/>
      <c r="BK71" s="236">
        <f>SUM(BK66:BS70)</f>
        <v>0</v>
      </c>
      <c r="BL71" s="236"/>
      <c r="BM71" s="236"/>
      <c r="BN71" s="236"/>
      <c r="BO71" s="236"/>
      <c r="BP71" s="236"/>
      <c r="BQ71" s="236"/>
      <c r="BR71" s="236"/>
      <c r="BS71" s="236"/>
      <c r="BT71" s="183"/>
      <c r="BU71" s="184"/>
      <c r="BV71" s="185"/>
      <c r="BW71" s="185"/>
      <c r="BX71" s="185"/>
      <c r="BY71" s="185"/>
      <c r="BZ71" s="185"/>
    </row>
    <row r="72" spans="3:78" s="186" customFormat="1" ht="9.9499999999999993" customHeight="1" x14ac:dyDescent="0.2">
      <c r="C72" s="181"/>
      <c r="D72" s="187"/>
      <c r="E72" s="187"/>
      <c r="F72" s="188"/>
      <c r="G72" s="188"/>
      <c r="H72" s="189"/>
      <c r="I72" s="189"/>
      <c r="J72" s="189"/>
      <c r="K72" s="189"/>
      <c r="L72" s="189"/>
      <c r="M72" s="189"/>
      <c r="N72" s="189"/>
      <c r="O72" s="189"/>
      <c r="P72" s="189"/>
      <c r="Q72" s="189"/>
      <c r="R72" s="189"/>
      <c r="S72" s="189"/>
      <c r="T72" s="189"/>
      <c r="U72" s="189"/>
      <c r="V72" s="189"/>
      <c r="W72" s="189"/>
      <c r="X72" s="189"/>
      <c r="Y72" s="189"/>
      <c r="Z72" s="189"/>
      <c r="AA72" s="189"/>
      <c r="AB72" s="189"/>
      <c r="AC72" s="189"/>
      <c r="AD72" s="189"/>
      <c r="AE72" s="189"/>
      <c r="AF72" s="189"/>
      <c r="AG72" s="189"/>
      <c r="AH72" s="189"/>
      <c r="AI72" s="189"/>
      <c r="AJ72" s="189"/>
      <c r="AK72" s="189"/>
      <c r="AL72" s="189"/>
      <c r="AM72" s="189"/>
      <c r="AN72" s="189"/>
      <c r="AO72" s="189"/>
      <c r="AP72" s="189"/>
      <c r="AQ72" s="189"/>
      <c r="AR72" s="189"/>
      <c r="AS72" s="189"/>
      <c r="AT72" s="189"/>
      <c r="AU72" s="189"/>
      <c r="AV72" s="189"/>
      <c r="AW72" s="189"/>
      <c r="AX72" s="189"/>
      <c r="AY72" s="189"/>
      <c r="AZ72" s="189"/>
      <c r="BA72" s="189"/>
      <c r="BB72" s="189"/>
      <c r="BC72" s="189"/>
      <c r="BD72" s="189"/>
      <c r="BE72" s="189"/>
      <c r="BF72" s="189"/>
      <c r="BG72" s="189"/>
      <c r="BH72" s="189"/>
      <c r="BI72" s="189"/>
      <c r="BJ72" s="189"/>
      <c r="BK72" s="189"/>
      <c r="BL72" s="189"/>
      <c r="BM72" s="189"/>
      <c r="BN72" s="189"/>
      <c r="BO72" s="189"/>
      <c r="BP72" s="189"/>
      <c r="BQ72" s="189"/>
      <c r="BR72" s="189"/>
      <c r="BS72" s="189"/>
      <c r="BT72" s="183"/>
      <c r="BU72" s="184"/>
      <c r="BV72" s="185"/>
      <c r="BW72" s="185"/>
      <c r="BX72" s="185"/>
      <c r="BY72" s="185"/>
      <c r="BZ72" s="185"/>
    </row>
    <row r="73" spans="3:78" s="186" customFormat="1" ht="39.950000000000003" customHeight="1" x14ac:dyDescent="0.2">
      <c r="C73" s="181"/>
      <c r="D73" s="190">
        <v>9</v>
      </c>
      <c r="E73" s="221" t="s">
        <v>81</v>
      </c>
      <c r="F73" s="221"/>
      <c r="G73" s="222"/>
      <c r="H73" s="189"/>
      <c r="I73" s="223" t="s">
        <v>133</v>
      </c>
      <c r="J73" s="224"/>
      <c r="K73" s="224"/>
      <c r="L73" s="224"/>
      <c r="M73" s="224"/>
      <c r="N73" s="224"/>
      <c r="O73" s="224"/>
      <c r="P73" s="224"/>
      <c r="Q73" s="225"/>
      <c r="R73" s="226" t="s">
        <v>66</v>
      </c>
      <c r="S73" s="227"/>
      <c r="T73" s="227"/>
      <c r="U73" s="227"/>
      <c r="V73" s="227"/>
      <c r="W73" s="227"/>
      <c r="X73" s="227"/>
      <c r="Y73" s="227"/>
      <c r="Z73" s="228"/>
      <c r="AA73" s="226" t="s">
        <v>67</v>
      </c>
      <c r="AB73" s="227"/>
      <c r="AC73" s="227"/>
      <c r="AD73" s="227"/>
      <c r="AE73" s="227"/>
      <c r="AF73" s="227"/>
      <c r="AG73" s="227"/>
      <c r="AH73" s="227"/>
      <c r="AI73" s="228"/>
      <c r="AJ73" s="226" t="s">
        <v>124</v>
      </c>
      <c r="AK73" s="227"/>
      <c r="AL73" s="227"/>
      <c r="AM73" s="227"/>
      <c r="AN73" s="227"/>
      <c r="AO73" s="227"/>
      <c r="AP73" s="227"/>
      <c r="AQ73" s="227"/>
      <c r="AR73" s="228"/>
      <c r="AS73" s="226" t="s">
        <v>125</v>
      </c>
      <c r="AT73" s="227"/>
      <c r="AU73" s="227"/>
      <c r="AV73" s="227"/>
      <c r="AW73" s="227"/>
      <c r="AX73" s="227"/>
      <c r="AY73" s="227"/>
      <c r="AZ73" s="227"/>
      <c r="BA73" s="228"/>
      <c r="BB73" s="226" t="s">
        <v>126</v>
      </c>
      <c r="BC73" s="227"/>
      <c r="BD73" s="227"/>
      <c r="BE73" s="227"/>
      <c r="BF73" s="227"/>
      <c r="BG73" s="227"/>
      <c r="BH73" s="227"/>
      <c r="BI73" s="227"/>
      <c r="BJ73" s="228"/>
      <c r="BK73" s="226" t="s">
        <v>68</v>
      </c>
      <c r="BL73" s="227"/>
      <c r="BM73" s="227"/>
      <c r="BN73" s="227"/>
      <c r="BO73" s="227"/>
      <c r="BP73" s="227"/>
      <c r="BQ73" s="227"/>
      <c r="BR73" s="227"/>
      <c r="BS73" s="228"/>
      <c r="BT73" s="183"/>
      <c r="BU73" s="184"/>
      <c r="BV73" s="185"/>
      <c r="BW73" s="185"/>
      <c r="BX73" s="185"/>
      <c r="BY73" s="185"/>
      <c r="BZ73" s="185"/>
    </row>
    <row r="74" spans="3:78" s="186" customFormat="1" ht="20.100000000000001" customHeight="1" x14ac:dyDescent="0.2">
      <c r="C74" s="181"/>
      <c r="D74" s="191" t="s">
        <v>87</v>
      </c>
      <c r="E74" s="230"/>
      <c r="F74" s="231"/>
      <c r="G74" s="232"/>
      <c r="H74" s="189"/>
      <c r="I74" s="233"/>
      <c r="J74" s="234"/>
      <c r="K74" s="234"/>
      <c r="L74" s="234"/>
      <c r="M74" s="234"/>
      <c r="N74" s="234"/>
      <c r="O74" s="234"/>
      <c r="P74" s="234"/>
      <c r="Q74" s="235"/>
      <c r="R74" s="233"/>
      <c r="S74" s="234"/>
      <c r="T74" s="234"/>
      <c r="U74" s="234"/>
      <c r="V74" s="234"/>
      <c r="W74" s="234"/>
      <c r="X74" s="234"/>
      <c r="Y74" s="234"/>
      <c r="Z74" s="235"/>
      <c r="AA74" s="233"/>
      <c r="AB74" s="234"/>
      <c r="AC74" s="234"/>
      <c r="AD74" s="234"/>
      <c r="AE74" s="234"/>
      <c r="AF74" s="234"/>
      <c r="AG74" s="234"/>
      <c r="AH74" s="234"/>
      <c r="AI74" s="235"/>
      <c r="AJ74" s="233"/>
      <c r="AK74" s="234"/>
      <c r="AL74" s="234"/>
      <c r="AM74" s="234"/>
      <c r="AN74" s="234"/>
      <c r="AO74" s="234"/>
      <c r="AP74" s="234"/>
      <c r="AQ74" s="234"/>
      <c r="AR74" s="235"/>
      <c r="AS74" s="233"/>
      <c r="AT74" s="234"/>
      <c r="AU74" s="234"/>
      <c r="AV74" s="234"/>
      <c r="AW74" s="234"/>
      <c r="AX74" s="234"/>
      <c r="AY74" s="234"/>
      <c r="AZ74" s="234"/>
      <c r="BA74" s="235"/>
      <c r="BB74" s="233"/>
      <c r="BC74" s="234"/>
      <c r="BD74" s="234"/>
      <c r="BE74" s="234"/>
      <c r="BF74" s="234"/>
      <c r="BG74" s="234"/>
      <c r="BH74" s="234"/>
      <c r="BI74" s="234"/>
      <c r="BJ74" s="235"/>
      <c r="BK74" s="236">
        <f>SUM(I74:BJ74)</f>
        <v>0</v>
      </c>
      <c r="BL74" s="236"/>
      <c r="BM74" s="236"/>
      <c r="BN74" s="236"/>
      <c r="BO74" s="236"/>
      <c r="BP74" s="236"/>
      <c r="BQ74" s="236"/>
      <c r="BR74" s="236"/>
      <c r="BS74" s="236"/>
      <c r="BT74" s="183"/>
      <c r="BU74" s="184"/>
      <c r="BV74" s="185"/>
      <c r="BW74" s="185"/>
      <c r="BX74" s="185"/>
      <c r="BY74" s="185"/>
      <c r="BZ74" s="185"/>
    </row>
    <row r="75" spans="3:78" s="186" customFormat="1" ht="20.100000000000001" customHeight="1" x14ac:dyDescent="0.2">
      <c r="C75" s="181"/>
      <c r="D75" s="191" t="s">
        <v>88</v>
      </c>
      <c r="E75" s="237"/>
      <c r="F75" s="238"/>
      <c r="G75" s="239"/>
      <c r="H75" s="189"/>
      <c r="I75" s="233"/>
      <c r="J75" s="234"/>
      <c r="K75" s="234"/>
      <c r="L75" s="234"/>
      <c r="M75" s="234"/>
      <c r="N75" s="234"/>
      <c r="O75" s="234"/>
      <c r="P75" s="234"/>
      <c r="Q75" s="235"/>
      <c r="R75" s="233"/>
      <c r="S75" s="234"/>
      <c r="T75" s="234"/>
      <c r="U75" s="234"/>
      <c r="V75" s="234"/>
      <c r="W75" s="234"/>
      <c r="X75" s="234"/>
      <c r="Y75" s="234"/>
      <c r="Z75" s="235"/>
      <c r="AA75" s="233"/>
      <c r="AB75" s="234"/>
      <c r="AC75" s="234"/>
      <c r="AD75" s="234"/>
      <c r="AE75" s="234"/>
      <c r="AF75" s="234"/>
      <c r="AG75" s="234"/>
      <c r="AH75" s="234"/>
      <c r="AI75" s="235"/>
      <c r="AJ75" s="233"/>
      <c r="AK75" s="234"/>
      <c r="AL75" s="234"/>
      <c r="AM75" s="234"/>
      <c r="AN75" s="234"/>
      <c r="AO75" s="234"/>
      <c r="AP75" s="234"/>
      <c r="AQ75" s="234"/>
      <c r="AR75" s="235"/>
      <c r="AS75" s="233"/>
      <c r="AT75" s="234"/>
      <c r="AU75" s="234"/>
      <c r="AV75" s="234"/>
      <c r="AW75" s="234"/>
      <c r="AX75" s="234"/>
      <c r="AY75" s="234"/>
      <c r="AZ75" s="234"/>
      <c r="BA75" s="235"/>
      <c r="BB75" s="233"/>
      <c r="BC75" s="234"/>
      <c r="BD75" s="234"/>
      <c r="BE75" s="234"/>
      <c r="BF75" s="234"/>
      <c r="BG75" s="234"/>
      <c r="BH75" s="234"/>
      <c r="BI75" s="234"/>
      <c r="BJ75" s="235"/>
      <c r="BK75" s="236">
        <f>SUM(I75:BJ75)</f>
        <v>0</v>
      </c>
      <c r="BL75" s="236"/>
      <c r="BM75" s="236"/>
      <c r="BN75" s="236"/>
      <c r="BO75" s="236"/>
      <c r="BP75" s="236"/>
      <c r="BQ75" s="236"/>
      <c r="BR75" s="236"/>
      <c r="BS75" s="236"/>
      <c r="BT75" s="183"/>
      <c r="BU75" s="184"/>
      <c r="BV75" s="185"/>
      <c r="BW75" s="185"/>
      <c r="BX75" s="185"/>
      <c r="BY75" s="185"/>
      <c r="BZ75" s="185"/>
    </row>
    <row r="76" spans="3:78" s="192" customFormat="1" ht="20.100000000000001" customHeight="1" x14ac:dyDescent="0.2">
      <c r="C76" s="181"/>
      <c r="D76" s="191" t="s">
        <v>89</v>
      </c>
      <c r="E76" s="237"/>
      <c r="F76" s="238"/>
      <c r="G76" s="239"/>
      <c r="H76" s="189"/>
      <c r="I76" s="233"/>
      <c r="J76" s="234"/>
      <c r="K76" s="234"/>
      <c r="L76" s="234"/>
      <c r="M76" s="234"/>
      <c r="N76" s="234"/>
      <c r="O76" s="234"/>
      <c r="P76" s="234"/>
      <c r="Q76" s="235"/>
      <c r="R76" s="233"/>
      <c r="S76" s="234"/>
      <c r="T76" s="234"/>
      <c r="U76" s="234"/>
      <c r="V76" s="234"/>
      <c r="W76" s="234"/>
      <c r="X76" s="234"/>
      <c r="Y76" s="234"/>
      <c r="Z76" s="235"/>
      <c r="AA76" s="233"/>
      <c r="AB76" s="234"/>
      <c r="AC76" s="234"/>
      <c r="AD76" s="234"/>
      <c r="AE76" s="234"/>
      <c r="AF76" s="234"/>
      <c r="AG76" s="234"/>
      <c r="AH76" s="234"/>
      <c r="AI76" s="235"/>
      <c r="AJ76" s="233"/>
      <c r="AK76" s="234"/>
      <c r="AL76" s="234"/>
      <c r="AM76" s="234"/>
      <c r="AN76" s="234"/>
      <c r="AO76" s="234"/>
      <c r="AP76" s="234"/>
      <c r="AQ76" s="234"/>
      <c r="AR76" s="235"/>
      <c r="AS76" s="233"/>
      <c r="AT76" s="234"/>
      <c r="AU76" s="234"/>
      <c r="AV76" s="234"/>
      <c r="AW76" s="234"/>
      <c r="AX76" s="234"/>
      <c r="AY76" s="234"/>
      <c r="AZ76" s="234"/>
      <c r="BA76" s="235"/>
      <c r="BB76" s="233"/>
      <c r="BC76" s="234"/>
      <c r="BD76" s="234"/>
      <c r="BE76" s="234"/>
      <c r="BF76" s="234"/>
      <c r="BG76" s="234"/>
      <c r="BH76" s="234"/>
      <c r="BI76" s="234"/>
      <c r="BJ76" s="235"/>
      <c r="BK76" s="236">
        <f>SUM(I76:BJ76)</f>
        <v>0</v>
      </c>
      <c r="BL76" s="236"/>
      <c r="BM76" s="236"/>
      <c r="BN76" s="236"/>
      <c r="BO76" s="236"/>
      <c r="BP76" s="236"/>
      <c r="BQ76" s="236"/>
      <c r="BR76" s="236"/>
      <c r="BS76" s="236"/>
      <c r="BT76" s="183"/>
      <c r="BU76" s="184"/>
      <c r="BV76" s="184"/>
      <c r="BW76" s="184"/>
      <c r="BX76" s="184"/>
      <c r="BY76" s="184"/>
      <c r="BZ76" s="184"/>
    </row>
    <row r="77" spans="3:78" s="186" customFormat="1" ht="20.100000000000001" customHeight="1" x14ac:dyDescent="0.2">
      <c r="C77" s="181"/>
      <c r="D77" s="191" t="s">
        <v>90</v>
      </c>
      <c r="E77" s="237"/>
      <c r="F77" s="238"/>
      <c r="G77" s="239"/>
      <c r="H77" s="189"/>
      <c r="I77" s="233"/>
      <c r="J77" s="234"/>
      <c r="K77" s="234"/>
      <c r="L77" s="234"/>
      <c r="M77" s="234"/>
      <c r="N77" s="234"/>
      <c r="O77" s="234"/>
      <c r="P77" s="234"/>
      <c r="Q77" s="235"/>
      <c r="R77" s="233"/>
      <c r="S77" s="234"/>
      <c r="T77" s="234"/>
      <c r="U77" s="234"/>
      <c r="V77" s="234"/>
      <c r="W77" s="234"/>
      <c r="X77" s="234"/>
      <c r="Y77" s="234"/>
      <c r="Z77" s="235"/>
      <c r="AA77" s="233"/>
      <c r="AB77" s="234"/>
      <c r="AC77" s="234"/>
      <c r="AD77" s="234"/>
      <c r="AE77" s="234"/>
      <c r="AF77" s="234"/>
      <c r="AG77" s="234"/>
      <c r="AH77" s="234"/>
      <c r="AI77" s="235"/>
      <c r="AJ77" s="233"/>
      <c r="AK77" s="234"/>
      <c r="AL77" s="234"/>
      <c r="AM77" s="234"/>
      <c r="AN77" s="234"/>
      <c r="AO77" s="234"/>
      <c r="AP77" s="234"/>
      <c r="AQ77" s="234"/>
      <c r="AR77" s="235"/>
      <c r="AS77" s="233"/>
      <c r="AT77" s="234"/>
      <c r="AU77" s="234"/>
      <c r="AV77" s="234"/>
      <c r="AW77" s="234"/>
      <c r="AX77" s="234"/>
      <c r="AY77" s="234"/>
      <c r="AZ77" s="234"/>
      <c r="BA77" s="235"/>
      <c r="BB77" s="233"/>
      <c r="BC77" s="234"/>
      <c r="BD77" s="234"/>
      <c r="BE77" s="234"/>
      <c r="BF77" s="234"/>
      <c r="BG77" s="234"/>
      <c r="BH77" s="234"/>
      <c r="BI77" s="234"/>
      <c r="BJ77" s="235"/>
      <c r="BK77" s="236">
        <f>SUM(I77:BJ77)</f>
        <v>0</v>
      </c>
      <c r="BL77" s="236"/>
      <c r="BM77" s="236"/>
      <c r="BN77" s="236"/>
      <c r="BO77" s="236"/>
      <c r="BP77" s="236"/>
      <c r="BQ77" s="236"/>
      <c r="BR77" s="236"/>
      <c r="BS77" s="236"/>
      <c r="BT77" s="183"/>
      <c r="BU77" s="184"/>
      <c r="BV77" s="185"/>
      <c r="BW77" s="185"/>
      <c r="BX77" s="185"/>
      <c r="BY77" s="185"/>
      <c r="BZ77" s="185"/>
    </row>
    <row r="78" spans="3:78" s="186" customFormat="1" ht="20.100000000000001" customHeight="1" x14ac:dyDescent="0.2">
      <c r="C78" s="181"/>
      <c r="D78" s="194" t="s">
        <v>91</v>
      </c>
      <c r="E78" s="240"/>
      <c r="F78" s="241"/>
      <c r="G78" s="242"/>
      <c r="H78" s="189"/>
      <c r="I78" s="233"/>
      <c r="J78" s="234"/>
      <c r="K78" s="234"/>
      <c r="L78" s="234"/>
      <c r="M78" s="234"/>
      <c r="N78" s="234"/>
      <c r="O78" s="234"/>
      <c r="P78" s="234"/>
      <c r="Q78" s="235"/>
      <c r="R78" s="233"/>
      <c r="S78" s="234"/>
      <c r="T78" s="234"/>
      <c r="U78" s="234"/>
      <c r="V78" s="234"/>
      <c r="W78" s="234"/>
      <c r="X78" s="234"/>
      <c r="Y78" s="234"/>
      <c r="Z78" s="235"/>
      <c r="AA78" s="233"/>
      <c r="AB78" s="234"/>
      <c r="AC78" s="234"/>
      <c r="AD78" s="234"/>
      <c r="AE78" s="234"/>
      <c r="AF78" s="234"/>
      <c r="AG78" s="234"/>
      <c r="AH78" s="234"/>
      <c r="AI78" s="235"/>
      <c r="AJ78" s="233"/>
      <c r="AK78" s="234"/>
      <c r="AL78" s="234"/>
      <c r="AM78" s="234"/>
      <c r="AN78" s="234"/>
      <c r="AO78" s="234"/>
      <c r="AP78" s="234"/>
      <c r="AQ78" s="234"/>
      <c r="AR78" s="235"/>
      <c r="AS78" s="233"/>
      <c r="AT78" s="234"/>
      <c r="AU78" s="234"/>
      <c r="AV78" s="234"/>
      <c r="AW78" s="234"/>
      <c r="AX78" s="234"/>
      <c r="AY78" s="234"/>
      <c r="AZ78" s="234"/>
      <c r="BA78" s="235"/>
      <c r="BB78" s="233"/>
      <c r="BC78" s="234"/>
      <c r="BD78" s="234"/>
      <c r="BE78" s="234"/>
      <c r="BF78" s="234"/>
      <c r="BG78" s="234"/>
      <c r="BH78" s="234"/>
      <c r="BI78" s="234"/>
      <c r="BJ78" s="235"/>
      <c r="BK78" s="236">
        <f>SUM(I78:BJ78)</f>
        <v>0</v>
      </c>
      <c r="BL78" s="236"/>
      <c r="BM78" s="236"/>
      <c r="BN78" s="236"/>
      <c r="BO78" s="236"/>
      <c r="BP78" s="236"/>
      <c r="BQ78" s="236"/>
      <c r="BR78" s="236"/>
      <c r="BS78" s="236"/>
      <c r="BT78" s="183"/>
      <c r="BU78" s="184"/>
      <c r="BV78" s="185"/>
      <c r="BW78" s="185"/>
      <c r="BX78" s="185"/>
      <c r="BY78" s="185"/>
      <c r="BZ78" s="185"/>
    </row>
    <row r="79" spans="3:78" s="186" customFormat="1" ht="20.100000000000001" customHeight="1" x14ac:dyDescent="0.2">
      <c r="C79" s="181"/>
      <c r="D79" s="187"/>
      <c r="E79" s="187"/>
      <c r="F79" s="188"/>
      <c r="G79" s="188"/>
      <c r="H79" s="189"/>
      <c r="I79" s="189"/>
      <c r="J79" s="189"/>
      <c r="K79" s="189"/>
      <c r="L79" s="189"/>
      <c r="M79" s="189"/>
      <c r="N79" s="189"/>
      <c r="O79" s="189"/>
      <c r="P79" s="189"/>
      <c r="Q79" s="189"/>
      <c r="R79" s="189"/>
      <c r="S79" s="189"/>
      <c r="T79" s="189"/>
      <c r="U79" s="189"/>
      <c r="V79" s="189"/>
      <c r="W79" s="189"/>
      <c r="X79" s="189"/>
      <c r="Y79" s="189"/>
      <c r="Z79" s="189"/>
      <c r="AA79" s="189"/>
      <c r="AB79" s="189"/>
      <c r="AC79" s="189"/>
      <c r="AD79" s="189"/>
      <c r="AE79" s="189"/>
      <c r="AF79" s="189"/>
      <c r="AG79" s="189"/>
      <c r="AH79" s="189"/>
      <c r="AI79" s="189"/>
      <c r="AJ79" s="189"/>
      <c r="AK79" s="189"/>
      <c r="AL79" s="189"/>
      <c r="AM79" s="189"/>
      <c r="AN79" s="189"/>
      <c r="AO79" s="189"/>
      <c r="AP79" s="189"/>
      <c r="AQ79" s="189"/>
      <c r="AR79" s="189"/>
      <c r="AS79" s="189"/>
      <c r="AT79" s="189"/>
      <c r="AU79" s="189"/>
      <c r="AV79" s="189"/>
      <c r="AW79" s="189"/>
      <c r="AX79" s="189"/>
      <c r="AY79" s="189"/>
      <c r="AZ79" s="189"/>
      <c r="BA79" s="189"/>
      <c r="BB79" s="243" t="s">
        <v>68</v>
      </c>
      <c r="BC79" s="243"/>
      <c r="BD79" s="243"/>
      <c r="BE79" s="243"/>
      <c r="BF79" s="243"/>
      <c r="BG79" s="243"/>
      <c r="BH79" s="243"/>
      <c r="BI79" s="243"/>
      <c r="BJ79" s="243"/>
      <c r="BK79" s="236">
        <f>SUM(BK74:BS78)</f>
        <v>0</v>
      </c>
      <c r="BL79" s="236"/>
      <c r="BM79" s="236"/>
      <c r="BN79" s="236"/>
      <c r="BO79" s="236"/>
      <c r="BP79" s="236"/>
      <c r="BQ79" s="236"/>
      <c r="BR79" s="236"/>
      <c r="BS79" s="236"/>
      <c r="BT79" s="183"/>
      <c r="BU79" s="184"/>
      <c r="BV79" s="185"/>
      <c r="BW79" s="185"/>
      <c r="BX79" s="185"/>
      <c r="BY79" s="185"/>
      <c r="BZ79" s="185"/>
    </row>
    <row r="80" spans="3:78" s="186" customFormat="1" ht="9.9499999999999993" customHeight="1" x14ac:dyDescent="0.2">
      <c r="C80" s="181"/>
      <c r="D80" s="187"/>
      <c r="E80" s="187"/>
      <c r="F80" s="188"/>
      <c r="G80" s="188"/>
      <c r="H80" s="189"/>
      <c r="I80" s="189"/>
      <c r="J80" s="189"/>
      <c r="K80" s="189"/>
      <c r="L80" s="189"/>
      <c r="M80" s="189"/>
      <c r="N80" s="189"/>
      <c r="O80" s="189"/>
      <c r="P80" s="189"/>
      <c r="Q80" s="189"/>
      <c r="R80" s="189"/>
      <c r="S80" s="189"/>
      <c r="T80" s="189"/>
      <c r="U80" s="189"/>
      <c r="V80" s="189"/>
      <c r="W80" s="189"/>
      <c r="X80" s="189"/>
      <c r="Y80" s="189"/>
      <c r="Z80" s="189"/>
      <c r="AA80" s="189"/>
      <c r="AB80" s="189"/>
      <c r="AC80" s="189"/>
      <c r="AD80" s="189"/>
      <c r="AE80" s="189"/>
      <c r="AF80" s="189"/>
      <c r="AG80" s="189"/>
      <c r="AH80" s="189"/>
      <c r="AI80" s="189"/>
      <c r="AJ80" s="189"/>
      <c r="AK80" s="189"/>
      <c r="AL80" s="189"/>
      <c r="AM80" s="189"/>
      <c r="AN80" s="189"/>
      <c r="AO80" s="189"/>
      <c r="AP80" s="189"/>
      <c r="AQ80" s="189"/>
      <c r="AR80" s="189"/>
      <c r="AS80" s="189"/>
      <c r="AT80" s="189"/>
      <c r="AU80" s="189"/>
      <c r="AV80" s="189"/>
      <c r="AW80" s="189"/>
      <c r="AX80" s="189"/>
      <c r="AY80" s="189"/>
      <c r="AZ80" s="189"/>
      <c r="BA80" s="189"/>
      <c r="BB80" s="189"/>
      <c r="BC80" s="189"/>
      <c r="BD80" s="189"/>
      <c r="BE80" s="189"/>
      <c r="BF80" s="189"/>
      <c r="BG80" s="189"/>
      <c r="BH80" s="189"/>
      <c r="BI80" s="189"/>
      <c r="BJ80" s="189"/>
      <c r="BK80" s="189"/>
      <c r="BL80" s="189"/>
      <c r="BM80" s="189"/>
      <c r="BN80" s="189"/>
      <c r="BO80" s="189"/>
      <c r="BP80" s="189"/>
      <c r="BQ80" s="189"/>
      <c r="BR80" s="189"/>
      <c r="BS80" s="189"/>
      <c r="BT80" s="183"/>
      <c r="BU80" s="184"/>
      <c r="BV80" s="185"/>
      <c r="BW80" s="185"/>
      <c r="BX80" s="185"/>
      <c r="BY80" s="185"/>
      <c r="BZ80" s="185"/>
    </row>
    <row r="81" spans="3:78" s="186" customFormat="1" ht="39.950000000000003" customHeight="1" x14ac:dyDescent="0.2">
      <c r="C81" s="181"/>
      <c r="D81" s="190">
        <v>10</v>
      </c>
      <c r="E81" s="221" t="s">
        <v>73</v>
      </c>
      <c r="F81" s="221"/>
      <c r="G81" s="222"/>
      <c r="H81" s="189"/>
      <c r="I81" s="223" t="s">
        <v>133</v>
      </c>
      <c r="J81" s="224"/>
      <c r="K81" s="224"/>
      <c r="L81" s="224"/>
      <c r="M81" s="224"/>
      <c r="N81" s="224"/>
      <c r="O81" s="224"/>
      <c r="P81" s="224"/>
      <c r="Q81" s="225"/>
      <c r="R81" s="226" t="s">
        <v>66</v>
      </c>
      <c r="S81" s="227"/>
      <c r="T81" s="227"/>
      <c r="U81" s="227"/>
      <c r="V81" s="227"/>
      <c r="W81" s="227"/>
      <c r="X81" s="227"/>
      <c r="Y81" s="227"/>
      <c r="Z81" s="228"/>
      <c r="AA81" s="226" t="s">
        <v>67</v>
      </c>
      <c r="AB81" s="227"/>
      <c r="AC81" s="227"/>
      <c r="AD81" s="227"/>
      <c r="AE81" s="227"/>
      <c r="AF81" s="227"/>
      <c r="AG81" s="227"/>
      <c r="AH81" s="227"/>
      <c r="AI81" s="228"/>
      <c r="AJ81" s="226" t="s">
        <v>124</v>
      </c>
      <c r="AK81" s="227"/>
      <c r="AL81" s="227"/>
      <c r="AM81" s="227"/>
      <c r="AN81" s="227"/>
      <c r="AO81" s="227"/>
      <c r="AP81" s="227"/>
      <c r="AQ81" s="227"/>
      <c r="AR81" s="228"/>
      <c r="AS81" s="226" t="s">
        <v>125</v>
      </c>
      <c r="AT81" s="227"/>
      <c r="AU81" s="227"/>
      <c r="AV81" s="227"/>
      <c r="AW81" s="227"/>
      <c r="AX81" s="227"/>
      <c r="AY81" s="227"/>
      <c r="AZ81" s="227"/>
      <c r="BA81" s="228"/>
      <c r="BB81" s="226" t="s">
        <v>126</v>
      </c>
      <c r="BC81" s="227"/>
      <c r="BD81" s="227"/>
      <c r="BE81" s="227"/>
      <c r="BF81" s="227"/>
      <c r="BG81" s="227"/>
      <c r="BH81" s="227"/>
      <c r="BI81" s="227"/>
      <c r="BJ81" s="228"/>
      <c r="BK81" s="226" t="s">
        <v>68</v>
      </c>
      <c r="BL81" s="227"/>
      <c r="BM81" s="227"/>
      <c r="BN81" s="227"/>
      <c r="BO81" s="227"/>
      <c r="BP81" s="227"/>
      <c r="BQ81" s="227"/>
      <c r="BR81" s="227"/>
      <c r="BS81" s="228"/>
      <c r="BT81" s="183"/>
      <c r="BU81" s="184"/>
      <c r="BV81" s="185"/>
      <c r="BW81" s="185"/>
      <c r="BX81" s="185"/>
      <c r="BY81" s="185"/>
      <c r="BZ81" s="185"/>
    </row>
    <row r="82" spans="3:78" s="186" customFormat="1" ht="20.100000000000001" customHeight="1" x14ac:dyDescent="0.2">
      <c r="C82" s="181"/>
      <c r="D82" s="191" t="s">
        <v>35</v>
      </c>
      <c r="E82" s="230"/>
      <c r="F82" s="231"/>
      <c r="G82" s="232"/>
      <c r="H82" s="189"/>
      <c r="I82" s="233"/>
      <c r="J82" s="234"/>
      <c r="K82" s="234"/>
      <c r="L82" s="234"/>
      <c r="M82" s="234"/>
      <c r="N82" s="234"/>
      <c r="O82" s="234"/>
      <c r="P82" s="234"/>
      <c r="Q82" s="235"/>
      <c r="R82" s="233"/>
      <c r="S82" s="234"/>
      <c r="T82" s="234"/>
      <c r="U82" s="234"/>
      <c r="V82" s="234"/>
      <c r="W82" s="234"/>
      <c r="X82" s="234"/>
      <c r="Y82" s="234"/>
      <c r="Z82" s="235"/>
      <c r="AA82" s="233"/>
      <c r="AB82" s="234"/>
      <c r="AC82" s="234"/>
      <c r="AD82" s="234"/>
      <c r="AE82" s="234"/>
      <c r="AF82" s="234"/>
      <c r="AG82" s="234"/>
      <c r="AH82" s="234"/>
      <c r="AI82" s="235"/>
      <c r="AJ82" s="233"/>
      <c r="AK82" s="234"/>
      <c r="AL82" s="234"/>
      <c r="AM82" s="234"/>
      <c r="AN82" s="234"/>
      <c r="AO82" s="234"/>
      <c r="AP82" s="234"/>
      <c r="AQ82" s="234"/>
      <c r="AR82" s="235"/>
      <c r="AS82" s="233"/>
      <c r="AT82" s="234"/>
      <c r="AU82" s="234"/>
      <c r="AV82" s="234"/>
      <c r="AW82" s="234"/>
      <c r="AX82" s="234"/>
      <c r="AY82" s="234"/>
      <c r="AZ82" s="234"/>
      <c r="BA82" s="235"/>
      <c r="BB82" s="233"/>
      <c r="BC82" s="234"/>
      <c r="BD82" s="234"/>
      <c r="BE82" s="234"/>
      <c r="BF82" s="234"/>
      <c r="BG82" s="234"/>
      <c r="BH82" s="234"/>
      <c r="BI82" s="234"/>
      <c r="BJ82" s="235"/>
      <c r="BK82" s="236">
        <f>SUM(I82:BJ82)</f>
        <v>0</v>
      </c>
      <c r="BL82" s="236"/>
      <c r="BM82" s="236"/>
      <c r="BN82" s="236"/>
      <c r="BO82" s="236"/>
      <c r="BP82" s="236"/>
      <c r="BQ82" s="236"/>
      <c r="BR82" s="236"/>
      <c r="BS82" s="236"/>
      <c r="BT82" s="183"/>
      <c r="BU82" s="184"/>
      <c r="BV82" s="185"/>
      <c r="BW82" s="185"/>
      <c r="BX82" s="185"/>
      <c r="BY82" s="185"/>
      <c r="BZ82" s="185"/>
    </row>
    <row r="83" spans="3:78" s="186" customFormat="1" ht="20.100000000000001" customHeight="1" x14ac:dyDescent="0.2">
      <c r="C83" s="181"/>
      <c r="D83" s="191" t="s">
        <v>36</v>
      </c>
      <c r="E83" s="237"/>
      <c r="F83" s="238"/>
      <c r="G83" s="239"/>
      <c r="H83" s="189"/>
      <c r="I83" s="233"/>
      <c r="J83" s="234"/>
      <c r="K83" s="234"/>
      <c r="L83" s="234"/>
      <c r="M83" s="234"/>
      <c r="N83" s="234"/>
      <c r="O83" s="234"/>
      <c r="P83" s="234"/>
      <c r="Q83" s="235"/>
      <c r="R83" s="233"/>
      <c r="S83" s="234"/>
      <c r="T83" s="234"/>
      <c r="U83" s="234"/>
      <c r="V83" s="234"/>
      <c r="W83" s="234"/>
      <c r="X83" s="234"/>
      <c r="Y83" s="234"/>
      <c r="Z83" s="235"/>
      <c r="AA83" s="233"/>
      <c r="AB83" s="234"/>
      <c r="AC83" s="234"/>
      <c r="AD83" s="234"/>
      <c r="AE83" s="234"/>
      <c r="AF83" s="234"/>
      <c r="AG83" s="234"/>
      <c r="AH83" s="234"/>
      <c r="AI83" s="235"/>
      <c r="AJ83" s="233"/>
      <c r="AK83" s="234"/>
      <c r="AL83" s="234"/>
      <c r="AM83" s="234"/>
      <c r="AN83" s="234"/>
      <c r="AO83" s="234"/>
      <c r="AP83" s="234"/>
      <c r="AQ83" s="234"/>
      <c r="AR83" s="235"/>
      <c r="AS83" s="233"/>
      <c r="AT83" s="234"/>
      <c r="AU83" s="234"/>
      <c r="AV83" s="234"/>
      <c r="AW83" s="234"/>
      <c r="AX83" s="234"/>
      <c r="AY83" s="234"/>
      <c r="AZ83" s="234"/>
      <c r="BA83" s="235"/>
      <c r="BB83" s="233"/>
      <c r="BC83" s="234"/>
      <c r="BD83" s="234"/>
      <c r="BE83" s="234"/>
      <c r="BF83" s="234"/>
      <c r="BG83" s="234"/>
      <c r="BH83" s="234"/>
      <c r="BI83" s="234"/>
      <c r="BJ83" s="235"/>
      <c r="BK83" s="236">
        <f>SUM(I83:BJ83)</f>
        <v>0</v>
      </c>
      <c r="BL83" s="236"/>
      <c r="BM83" s="236"/>
      <c r="BN83" s="236"/>
      <c r="BO83" s="236"/>
      <c r="BP83" s="236"/>
      <c r="BQ83" s="236"/>
      <c r="BR83" s="236"/>
      <c r="BS83" s="236"/>
      <c r="BT83" s="183"/>
      <c r="BU83" s="184"/>
      <c r="BV83" s="185"/>
      <c r="BW83" s="185"/>
      <c r="BX83" s="185"/>
      <c r="BY83" s="185"/>
      <c r="BZ83" s="185"/>
    </row>
    <row r="84" spans="3:78" s="192" customFormat="1" ht="20.100000000000001" customHeight="1" x14ac:dyDescent="0.2">
      <c r="C84" s="181"/>
      <c r="D84" s="191" t="s">
        <v>37</v>
      </c>
      <c r="E84" s="237"/>
      <c r="F84" s="238"/>
      <c r="G84" s="239"/>
      <c r="H84" s="189"/>
      <c r="I84" s="233"/>
      <c r="J84" s="234"/>
      <c r="K84" s="234"/>
      <c r="L84" s="234"/>
      <c r="M84" s="234"/>
      <c r="N84" s="234"/>
      <c r="O84" s="234"/>
      <c r="P84" s="234"/>
      <c r="Q84" s="235"/>
      <c r="R84" s="233"/>
      <c r="S84" s="234"/>
      <c r="T84" s="234"/>
      <c r="U84" s="234"/>
      <c r="V84" s="234"/>
      <c r="W84" s="234"/>
      <c r="X84" s="234"/>
      <c r="Y84" s="234"/>
      <c r="Z84" s="235"/>
      <c r="AA84" s="233"/>
      <c r="AB84" s="234"/>
      <c r="AC84" s="234"/>
      <c r="AD84" s="234"/>
      <c r="AE84" s="234"/>
      <c r="AF84" s="234"/>
      <c r="AG84" s="234"/>
      <c r="AH84" s="234"/>
      <c r="AI84" s="235"/>
      <c r="AJ84" s="233"/>
      <c r="AK84" s="234"/>
      <c r="AL84" s="234"/>
      <c r="AM84" s="234"/>
      <c r="AN84" s="234"/>
      <c r="AO84" s="234"/>
      <c r="AP84" s="234"/>
      <c r="AQ84" s="234"/>
      <c r="AR84" s="235"/>
      <c r="AS84" s="233"/>
      <c r="AT84" s="234"/>
      <c r="AU84" s="234"/>
      <c r="AV84" s="234"/>
      <c r="AW84" s="234"/>
      <c r="AX84" s="234"/>
      <c r="AY84" s="234"/>
      <c r="AZ84" s="234"/>
      <c r="BA84" s="235"/>
      <c r="BB84" s="233"/>
      <c r="BC84" s="234"/>
      <c r="BD84" s="234"/>
      <c r="BE84" s="234"/>
      <c r="BF84" s="234"/>
      <c r="BG84" s="234"/>
      <c r="BH84" s="234"/>
      <c r="BI84" s="234"/>
      <c r="BJ84" s="235"/>
      <c r="BK84" s="236">
        <f>SUM(I84:BJ84)</f>
        <v>0</v>
      </c>
      <c r="BL84" s="236"/>
      <c r="BM84" s="236"/>
      <c r="BN84" s="236"/>
      <c r="BO84" s="236"/>
      <c r="BP84" s="236"/>
      <c r="BQ84" s="236"/>
      <c r="BR84" s="236"/>
      <c r="BS84" s="236"/>
      <c r="BT84" s="183"/>
      <c r="BU84" s="184"/>
      <c r="BV84" s="184"/>
      <c r="BW84" s="184"/>
      <c r="BX84" s="184"/>
      <c r="BY84" s="184"/>
      <c r="BZ84" s="184"/>
    </row>
    <row r="85" spans="3:78" s="186" customFormat="1" ht="20.100000000000001" customHeight="1" x14ac:dyDescent="0.2">
      <c r="C85" s="181"/>
      <c r="D85" s="191" t="s">
        <v>38</v>
      </c>
      <c r="E85" s="237"/>
      <c r="F85" s="238"/>
      <c r="G85" s="239"/>
      <c r="H85" s="189"/>
      <c r="I85" s="233"/>
      <c r="J85" s="234"/>
      <c r="K85" s="234"/>
      <c r="L85" s="234"/>
      <c r="M85" s="234"/>
      <c r="N85" s="234"/>
      <c r="O85" s="234"/>
      <c r="P85" s="234"/>
      <c r="Q85" s="235"/>
      <c r="R85" s="233"/>
      <c r="S85" s="234"/>
      <c r="T85" s="234"/>
      <c r="U85" s="234"/>
      <c r="V85" s="234"/>
      <c r="W85" s="234"/>
      <c r="X85" s="234"/>
      <c r="Y85" s="234"/>
      <c r="Z85" s="235"/>
      <c r="AA85" s="233"/>
      <c r="AB85" s="234"/>
      <c r="AC85" s="234"/>
      <c r="AD85" s="234"/>
      <c r="AE85" s="234"/>
      <c r="AF85" s="234"/>
      <c r="AG85" s="234"/>
      <c r="AH85" s="234"/>
      <c r="AI85" s="235"/>
      <c r="AJ85" s="233"/>
      <c r="AK85" s="234"/>
      <c r="AL85" s="234"/>
      <c r="AM85" s="234"/>
      <c r="AN85" s="234"/>
      <c r="AO85" s="234"/>
      <c r="AP85" s="234"/>
      <c r="AQ85" s="234"/>
      <c r="AR85" s="235"/>
      <c r="AS85" s="233"/>
      <c r="AT85" s="234"/>
      <c r="AU85" s="234"/>
      <c r="AV85" s="234"/>
      <c r="AW85" s="234"/>
      <c r="AX85" s="234"/>
      <c r="AY85" s="234"/>
      <c r="AZ85" s="234"/>
      <c r="BA85" s="235"/>
      <c r="BB85" s="233"/>
      <c r="BC85" s="234"/>
      <c r="BD85" s="234"/>
      <c r="BE85" s="234"/>
      <c r="BF85" s="234"/>
      <c r="BG85" s="234"/>
      <c r="BH85" s="234"/>
      <c r="BI85" s="234"/>
      <c r="BJ85" s="235"/>
      <c r="BK85" s="236">
        <f>SUM(I85:BJ85)</f>
        <v>0</v>
      </c>
      <c r="BL85" s="236"/>
      <c r="BM85" s="236"/>
      <c r="BN85" s="236"/>
      <c r="BO85" s="236"/>
      <c r="BP85" s="236"/>
      <c r="BQ85" s="236"/>
      <c r="BR85" s="236"/>
      <c r="BS85" s="236"/>
      <c r="BT85" s="183"/>
      <c r="BU85" s="184"/>
      <c r="BV85" s="185"/>
      <c r="BW85" s="185"/>
      <c r="BX85" s="185"/>
      <c r="BY85" s="185"/>
      <c r="BZ85" s="185"/>
    </row>
    <row r="86" spans="3:78" s="186" customFormat="1" ht="20.100000000000001" customHeight="1" x14ac:dyDescent="0.2">
      <c r="C86" s="181"/>
      <c r="D86" s="194" t="s">
        <v>39</v>
      </c>
      <c r="E86" s="240"/>
      <c r="F86" s="241"/>
      <c r="G86" s="242"/>
      <c r="H86" s="189"/>
      <c r="I86" s="233"/>
      <c r="J86" s="234"/>
      <c r="K86" s="234"/>
      <c r="L86" s="234"/>
      <c r="M86" s="234"/>
      <c r="N86" s="234"/>
      <c r="O86" s="234"/>
      <c r="P86" s="234"/>
      <c r="Q86" s="235"/>
      <c r="R86" s="233"/>
      <c r="S86" s="234"/>
      <c r="T86" s="234"/>
      <c r="U86" s="234"/>
      <c r="V86" s="234"/>
      <c r="W86" s="234"/>
      <c r="X86" s="234"/>
      <c r="Y86" s="234"/>
      <c r="Z86" s="235"/>
      <c r="AA86" s="233"/>
      <c r="AB86" s="234"/>
      <c r="AC86" s="234"/>
      <c r="AD86" s="234"/>
      <c r="AE86" s="234"/>
      <c r="AF86" s="234"/>
      <c r="AG86" s="234"/>
      <c r="AH86" s="234"/>
      <c r="AI86" s="235"/>
      <c r="AJ86" s="233"/>
      <c r="AK86" s="234"/>
      <c r="AL86" s="234"/>
      <c r="AM86" s="234"/>
      <c r="AN86" s="234"/>
      <c r="AO86" s="234"/>
      <c r="AP86" s="234"/>
      <c r="AQ86" s="234"/>
      <c r="AR86" s="235"/>
      <c r="AS86" s="233"/>
      <c r="AT86" s="234"/>
      <c r="AU86" s="234"/>
      <c r="AV86" s="234"/>
      <c r="AW86" s="234"/>
      <c r="AX86" s="234"/>
      <c r="AY86" s="234"/>
      <c r="AZ86" s="234"/>
      <c r="BA86" s="235"/>
      <c r="BB86" s="233"/>
      <c r="BC86" s="234"/>
      <c r="BD86" s="234"/>
      <c r="BE86" s="234"/>
      <c r="BF86" s="234"/>
      <c r="BG86" s="234"/>
      <c r="BH86" s="234"/>
      <c r="BI86" s="234"/>
      <c r="BJ86" s="235"/>
      <c r="BK86" s="236">
        <f>SUM(I86:BJ86)</f>
        <v>0</v>
      </c>
      <c r="BL86" s="236"/>
      <c r="BM86" s="236"/>
      <c r="BN86" s="236"/>
      <c r="BO86" s="236"/>
      <c r="BP86" s="236"/>
      <c r="BQ86" s="236"/>
      <c r="BR86" s="236"/>
      <c r="BS86" s="236"/>
      <c r="BT86" s="183"/>
      <c r="BU86" s="184"/>
      <c r="BV86" s="185"/>
      <c r="BW86" s="185"/>
      <c r="BX86" s="185"/>
      <c r="BY86" s="185"/>
      <c r="BZ86" s="185"/>
    </row>
    <row r="87" spans="3:78" s="186" customFormat="1" ht="20.100000000000001" customHeight="1" x14ac:dyDescent="0.2">
      <c r="C87" s="181"/>
      <c r="D87" s="187"/>
      <c r="E87" s="187"/>
      <c r="F87" s="188"/>
      <c r="G87" s="188"/>
      <c r="H87" s="189"/>
      <c r="I87" s="189"/>
      <c r="J87" s="189"/>
      <c r="K87" s="189"/>
      <c r="L87" s="189"/>
      <c r="M87" s="189"/>
      <c r="N87" s="189"/>
      <c r="O87" s="189"/>
      <c r="P87" s="189"/>
      <c r="Q87" s="189"/>
      <c r="R87" s="189"/>
      <c r="S87" s="189"/>
      <c r="T87" s="189"/>
      <c r="U87" s="189"/>
      <c r="V87" s="189"/>
      <c r="W87" s="189"/>
      <c r="X87" s="189"/>
      <c r="Y87" s="189"/>
      <c r="Z87" s="189"/>
      <c r="AA87" s="189"/>
      <c r="AB87" s="189"/>
      <c r="AC87" s="189"/>
      <c r="AD87" s="189"/>
      <c r="AE87" s="189"/>
      <c r="AF87" s="189"/>
      <c r="AG87" s="189"/>
      <c r="AH87" s="189"/>
      <c r="AI87" s="189"/>
      <c r="AJ87" s="189"/>
      <c r="AK87" s="189"/>
      <c r="AL87" s="189"/>
      <c r="AM87" s="189"/>
      <c r="AN87" s="189"/>
      <c r="AO87" s="189"/>
      <c r="AP87" s="189"/>
      <c r="AQ87" s="189"/>
      <c r="AR87" s="189"/>
      <c r="AS87" s="189"/>
      <c r="AT87" s="189"/>
      <c r="AU87" s="189"/>
      <c r="AV87" s="189"/>
      <c r="AW87" s="189"/>
      <c r="AX87" s="189"/>
      <c r="AY87" s="189"/>
      <c r="AZ87" s="189"/>
      <c r="BA87" s="189"/>
      <c r="BB87" s="243" t="s">
        <v>68</v>
      </c>
      <c r="BC87" s="243"/>
      <c r="BD87" s="243"/>
      <c r="BE87" s="243"/>
      <c r="BF87" s="243"/>
      <c r="BG87" s="243"/>
      <c r="BH87" s="243"/>
      <c r="BI87" s="243"/>
      <c r="BJ87" s="243"/>
      <c r="BK87" s="236">
        <f>SUM(BK82:BS86)</f>
        <v>0</v>
      </c>
      <c r="BL87" s="236"/>
      <c r="BM87" s="236"/>
      <c r="BN87" s="236"/>
      <c r="BO87" s="236"/>
      <c r="BP87" s="236"/>
      <c r="BQ87" s="236"/>
      <c r="BR87" s="236"/>
      <c r="BS87" s="236"/>
      <c r="BT87" s="183"/>
      <c r="BU87" s="184"/>
      <c r="BV87" s="185"/>
      <c r="BW87" s="185"/>
      <c r="BX87" s="185"/>
      <c r="BY87" s="185"/>
      <c r="BZ87" s="185"/>
    </row>
    <row r="88" spans="3:78" s="186" customFormat="1" ht="9.9499999999999993" customHeight="1" x14ac:dyDescent="0.2">
      <c r="C88" s="181"/>
      <c r="D88" s="187"/>
      <c r="E88" s="187"/>
      <c r="F88" s="188"/>
      <c r="G88" s="188"/>
      <c r="H88" s="189"/>
      <c r="I88" s="189"/>
      <c r="J88" s="189"/>
      <c r="K88" s="189"/>
      <c r="L88" s="189"/>
      <c r="M88" s="189"/>
      <c r="N88" s="189"/>
      <c r="O88" s="189"/>
      <c r="P88" s="189"/>
      <c r="Q88" s="189"/>
      <c r="R88" s="189"/>
      <c r="S88" s="189"/>
      <c r="T88" s="189"/>
      <c r="U88" s="189"/>
      <c r="V88" s="189"/>
      <c r="W88" s="189"/>
      <c r="X88" s="189"/>
      <c r="Y88" s="189"/>
      <c r="Z88" s="189"/>
      <c r="AA88" s="189"/>
      <c r="AB88" s="189"/>
      <c r="AC88" s="189"/>
      <c r="AD88" s="189"/>
      <c r="AE88" s="189"/>
      <c r="AF88" s="189"/>
      <c r="AG88" s="189"/>
      <c r="AH88" s="189"/>
      <c r="AI88" s="189"/>
      <c r="AJ88" s="189"/>
      <c r="AK88" s="189"/>
      <c r="AL88" s="189"/>
      <c r="AM88" s="189"/>
      <c r="AN88" s="189"/>
      <c r="AO88" s="189"/>
      <c r="AP88" s="189"/>
      <c r="AQ88" s="189"/>
      <c r="AR88" s="189"/>
      <c r="AS88" s="189"/>
      <c r="AT88" s="189"/>
      <c r="AU88" s="189"/>
      <c r="AV88" s="189"/>
      <c r="AW88" s="189"/>
      <c r="AX88" s="189"/>
      <c r="AY88" s="189"/>
      <c r="AZ88" s="189"/>
      <c r="BA88" s="189"/>
      <c r="BB88" s="189"/>
      <c r="BC88" s="189"/>
      <c r="BD88" s="189"/>
      <c r="BE88" s="189"/>
      <c r="BF88" s="189"/>
      <c r="BG88" s="189"/>
      <c r="BH88" s="189"/>
      <c r="BI88" s="189"/>
      <c r="BJ88" s="189"/>
      <c r="BK88" s="189"/>
      <c r="BL88" s="189"/>
      <c r="BM88" s="189"/>
      <c r="BN88" s="189"/>
      <c r="BO88" s="189"/>
      <c r="BP88" s="189"/>
      <c r="BQ88" s="189"/>
      <c r="BR88" s="189"/>
      <c r="BS88" s="189"/>
      <c r="BT88" s="183"/>
      <c r="BU88" s="184"/>
      <c r="BV88" s="185"/>
      <c r="BW88" s="185"/>
      <c r="BX88" s="185"/>
      <c r="BY88" s="185"/>
      <c r="BZ88" s="185"/>
    </row>
    <row r="89" spans="3:78" s="186" customFormat="1" ht="39.950000000000003" customHeight="1" x14ac:dyDescent="0.2">
      <c r="C89" s="181"/>
      <c r="D89" s="190">
        <v>11</v>
      </c>
      <c r="E89" s="221" t="s">
        <v>74</v>
      </c>
      <c r="F89" s="221"/>
      <c r="G89" s="222"/>
      <c r="H89" s="189"/>
      <c r="I89" s="223" t="s">
        <v>133</v>
      </c>
      <c r="J89" s="224"/>
      <c r="K89" s="224"/>
      <c r="L89" s="224"/>
      <c r="M89" s="224"/>
      <c r="N89" s="224"/>
      <c r="O89" s="224"/>
      <c r="P89" s="224"/>
      <c r="Q89" s="225"/>
      <c r="R89" s="226" t="s">
        <v>66</v>
      </c>
      <c r="S89" s="227"/>
      <c r="T89" s="227"/>
      <c r="U89" s="227"/>
      <c r="V89" s="227"/>
      <c r="W89" s="227"/>
      <c r="X89" s="227"/>
      <c r="Y89" s="227"/>
      <c r="Z89" s="228"/>
      <c r="AA89" s="226" t="s">
        <v>67</v>
      </c>
      <c r="AB89" s="227"/>
      <c r="AC89" s="227"/>
      <c r="AD89" s="227"/>
      <c r="AE89" s="227"/>
      <c r="AF89" s="227"/>
      <c r="AG89" s="227"/>
      <c r="AH89" s="227"/>
      <c r="AI89" s="228"/>
      <c r="AJ89" s="226" t="s">
        <v>124</v>
      </c>
      <c r="AK89" s="227"/>
      <c r="AL89" s="227"/>
      <c r="AM89" s="227"/>
      <c r="AN89" s="227"/>
      <c r="AO89" s="227"/>
      <c r="AP89" s="227"/>
      <c r="AQ89" s="227"/>
      <c r="AR89" s="228"/>
      <c r="AS89" s="226" t="s">
        <v>125</v>
      </c>
      <c r="AT89" s="227"/>
      <c r="AU89" s="227"/>
      <c r="AV89" s="227"/>
      <c r="AW89" s="227"/>
      <c r="AX89" s="227"/>
      <c r="AY89" s="227"/>
      <c r="AZ89" s="227"/>
      <c r="BA89" s="228"/>
      <c r="BB89" s="226" t="s">
        <v>126</v>
      </c>
      <c r="BC89" s="227"/>
      <c r="BD89" s="227"/>
      <c r="BE89" s="227"/>
      <c r="BF89" s="227"/>
      <c r="BG89" s="227"/>
      <c r="BH89" s="227"/>
      <c r="BI89" s="227"/>
      <c r="BJ89" s="228"/>
      <c r="BK89" s="226" t="s">
        <v>68</v>
      </c>
      <c r="BL89" s="227"/>
      <c r="BM89" s="227"/>
      <c r="BN89" s="227"/>
      <c r="BO89" s="227"/>
      <c r="BP89" s="227"/>
      <c r="BQ89" s="227"/>
      <c r="BR89" s="227"/>
      <c r="BS89" s="228"/>
      <c r="BT89" s="183"/>
      <c r="BU89" s="184"/>
      <c r="BV89" s="185"/>
      <c r="BW89" s="185"/>
      <c r="BX89" s="185"/>
      <c r="BY89" s="185"/>
      <c r="BZ89" s="185"/>
    </row>
    <row r="90" spans="3:78" s="186" customFormat="1" ht="20.100000000000001" customHeight="1" x14ac:dyDescent="0.2">
      <c r="C90" s="181"/>
      <c r="D90" s="191" t="s">
        <v>40</v>
      </c>
      <c r="E90" s="230"/>
      <c r="F90" s="231"/>
      <c r="G90" s="232"/>
      <c r="H90" s="189"/>
      <c r="I90" s="233"/>
      <c r="J90" s="234"/>
      <c r="K90" s="234"/>
      <c r="L90" s="234"/>
      <c r="M90" s="234"/>
      <c r="N90" s="234"/>
      <c r="O90" s="234"/>
      <c r="P90" s="234"/>
      <c r="Q90" s="235"/>
      <c r="R90" s="233"/>
      <c r="S90" s="234"/>
      <c r="T90" s="234"/>
      <c r="U90" s="234"/>
      <c r="V90" s="234"/>
      <c r="W90" s="234"/>
      <c r="X90" s="234"/>
      <c r="Y90" s="234"/>
      <c r="Z90" s="235"/>
      <c r="AA90" s="233"/>
      <c r="AB90" s="234"/>
      <c r="AC90" s="234"/>
      <c r="AD90" s="234"/>
      <c r="AE90" s="234"/>
      <c r="AF90" s="234"/>
      <c r="AG90" s="234"/>
      <c r="AH90" s="234"/>
      <c r="AI90" s="235"/>
      <c r="AJ90" s="233"/>
      <c r="AK90" s="234"/>
      <c r="AL90" s="234"/>
      <c r="AM90" s="234"/>
      <c r="AN90" s="234"/>
      <c r="AO90" s="234"/>
      <c r="AP90" s="234"/>
      <c r="AQ90" s="234"/>
      <c r="AR90" s="235"/>
      <c r="AS90" s="233"/>
      <c r="AT90" s="234"/>
      <c r="AU90" s="234"/>
      <c r="AV90" s="234"/>
      <c r="AW90" s="234"/>
      <c r="AX90" s="234"/>
      <c r="AY90" s="234"/>
      <c r="AZ90" s="234"/>
      <c r="BA90" s="235"/>
      <c r="BB90" s="233"/>
      <c r="BC90" s="234"/>
      <c r="BD90" s="234"/>
      <c r="BE90" s="234"/>
      <c r="BF90" s="234"/>
      <c r="BG90" s="234"/>
      <c r="BH90" s="234"/>
      <c r="BI90" s="234"/>
      <c r="BJ90" s="235"/>
      <c r="BK90" s="236">
        <f>SUM(I90:BJ90)</f>
        <v>0</v>
      </c>
      <c r="BL90" s="236"/>
      <c r="BM90" s="236"/>
      <c r="BN90" s="236"/>
      <c r="BO90" s="236"/>
      <c r="BP90" s="236"/>
      <c r="BQ90" s="236"/>
      <c r="BR90" s="236"/>
      <c r="BS90" s="236"/>
      <c r="BT90" s="183"/>
      <c r="BU90" s="184"/>
      <c r="BV90" s="185"/>
      <c r="BW90" s="185"/>
      <c r="BX90" s="185"/>
      <c r="BY90" s="185"/>
      <c r="BZ90" s="185"/>
    </row>
    <row r="91" spans="3:78" s="186" customFormat="1" ht="20.100000000000001" customHeight="1" x14ac:dyDescent="0.2">
      <c r="C91" s="181"/>
      <c r="D91" s="191" t="s">
        <v>41</v>
      </c>
      <c r="E91" s="237"/>
      <c r="F91" s="238"/>
      <c r="G91" s="239"/>
      <c r="H91" s="189"/>
      <c r="I91" s="233"/>
      <c r="J91" s="234"/>
      <c r="K91" s="234"/>
      <c r="L91" s="234"/>
      <c r="M91" s="234"/>
      <c r="N91" s="234"/>
      <c r="O91" s="234"/>
      <c r="P91" s="234"/>
      <c r="Q91" s="235"/>
      <c r="R91" s="233"/>
      <c r="S91" s="234"/>
      <c r="T91" s="234"/>
      <c r="U91" s="234"/>
      <c r="V91" s="234"/>
      <c r="W91" s="234"/>
      <c r="X91" s="234"/>
      <c r="Y91" s="234"/>
      <c r="Z91" s="235"/>
      <c r="AA91" s="233"/>
      <c r="AB91" s="234"/>
      <c r="AC91" s="234"/>
      <c r="AD91" s="234"/>
      <c r="AE91" s="234"/>
      <c r="AF91" s="234"/>
      <c r="AG91" s="234"/>
      <c r="AH91" s="234"/>
      <c r="AI91" s="235"/>
      <c r="AJ91" s="233"/>
      <c r="AK91" s="234"/>
      <c r="AL91" s="234"/>
      <c r="AM91" s="234"/>
      <c r="AN91" s="234"/>
      <c r="AO91" s="234"/>
      <c r="AP91" s="234"/>
      <c r="AQ91" s="234"/>
      <c r="AR91" s="235"/>
      <c r="AS91" s="233"/>
      <c r="AT91" s="234"/>
      <c r="AU91" s="234"/>
      <c r="AV91" s="234"/>
      <c r="AW91" s="234"/>
      <c r="AX91" s="234"/>
      <c r="AY91" s="234"/>
      <c r="AZ91" s="234"/>
      <c r="BA91" s="235"/>
      <c r="BB91" s="233"/>
      <c r="BC91" s="234"/>
      <c r="BD91" s="234"/>
      <c r="BE91" s="234"/>
      <c r="BF91" s="234"/>
      <c r="BG91" s="234"/>
      <c r="BH91" s="234"/>
      <c r="BI91" s="234"/>
      <c r="BJ91" s="235"/>
      <c r="BK91" s="236">
        <f>SUM(I91:BJ91)</f>
        <v>0</v>
      </c>
      <c r="BL91" s="236"/>
      <c r="BM91" s="236"/>
      <c r="BN91" s="236"/>
      <c r="BO91" s="236"/>
      <c r="BP91" s="236"/>
      <c r="BQ91" s="236"/>
      <c r="BR91" s="236"/>
      <c r="BS91" s="236"/>
      <c r="BT91" s="183"/>
      <c r="BU91" s="184"/>
      <c r="BV91" s="185"/>
      <c r="BW91" s="185"/>
      <c r="BX91" s="185"/>
      <c r="BY91" s="185"/>
      <c r="BZ91" s="185"/>
    </row>
    <row r="92" spans="3:78" s="192" customFormat="1" ht="20.100000000000001" customHeight="1" x14ac:dyDescent="0.2">
      <c r="C92" s="181"/>
      <c r="D92" s="191" t="s">
        <v>42</v>
      </c>
      <c r="E92" s="237"/>
      <c r="F92" s="238"/>
      <c r="G92" s="239"/>
      <c r="H92" s="189"/>
      <c r="I92" s="233"/>
      <c r="J92" s="234"/>
      <c r="K92" s="234"/>
      <c r="L92" s="234"/>
      <c r="M92" s="234"/>
      <c r="N92" s="234"/>
      <c r="O92" s="234"/>
      <c r="P92" s="234"/>
      <c r="Q92" s="235"/>
      <c r="R92" s="233"/>
      <c r="S92" s="234"/>
      <c r="T92" s="234"/>
      <c r="U92" s="234"/>
      <c r="V92" s="234"/>
      <c r="W92" s="234"/>
      <c r="X92" s="234"/>
      <c r="Y92" s="234"/>
      <c r="Z92" s="235"/>
      <c r="AA92" s="233"/>
      <c r="AB92" s="234"/>
      <c r="AC92" s="234"/>
      <c r="AD92" s="234"/>
      <c r="AE92" s="234"/>
      <c r="AF92" s="234"/>
      <c r="AG92" s="234"/>
      <c r="AH92" s="234"/>
      <c r="AI92" s="235"/>
      <c r="AJ92" s="233"/>
      <c r="AK92" s="234"/>
      <c r="AL92" s="234"/>
      <c r="AM92" s="234"/>
      <c r="AN92" s="234"/>
      <c r="AO92" s="234"/>
      <c r="AP92" s="234"/>
      <c r="AQ92" s="234"/>
      <c r="AR92" s="235"/>
      <c r="AS92" s="233"/>
      <c r="AT92" s="234"/>
      <c r="AU92" s="234"/>
      <c r="AV92" s="234"/>
      <c r="AW92" s="234"/>
      <c r="AX92" s="234"/>
      <c r="AY92" s="234"/>
      <c r="AZ92" s="234"/>
      <c r="BA92" s="235"/>
      <c r="BB92" s="233"/>
      <c r="BC92" s="234"/>
      <c r="BD92" s="234"/>
      <c r="BE92" s="234"/>
      <c r="BF92" s="234"/>
      <c r="BG92" s="234"/>
      <c r="BH92" s="234"/>
      <c r="BI92" s="234"/>
      <c r="BJ92" s="235"/>
      <c r="BK92" s="236">
        <f>SUM(I92:BJ92)</f>
        <v>0</v>
      </c>
      <c r="BL92" s="236"/>
      <c r="BM92" s="236"/>
      <c r="BN92" s="236"/>
      <c r="BO92" s="236"/>
      <c r="BP92" s="236"/>
      <c r="BQ92" s="236"/>
      <c r="BR92" s="236"/>
      <c r="BS92" s="236"/>
      <c r="BT92" s="183"/>
      <c r="BU92" s="184"/>
      <c r="BV92" s="184"/>
      <c r="BW92" s="184"/>
      <c r="BX92" s="184"/>
      <c r="BY92" s="184"/>
      <c r="BZ92" s="184"/>
    </row>
    <row r="93" spans="3:78" s="186" customFormat="1" ht="20.100000000000001" customHeight="1" x14ac:dyDescent="0.2">
      <c r="C93" s="181"/>
      <c r="D93" s="191" t="s">
        <v>44</v>
      </c>
      <c r="E93" s="237"/>
      <c r="F93" s="238"/>
      <c r="G93" s="239"/>
      <c r="H93" s="189"/>
      <c r="I93" s="233"/>
      <c r="J93" s="234"/>
      <c r="K93" s="234"/>
      <c r="L93" s="234"/>
      <c r="M93" s="234"/>
      <c r="N93" s="234"/>
      <c r="O93" s="234"/>
      <c r="P93" s="234"/>
      <c r="Q93" s="235"/>
      <c r="R93" s="233"/>
      <c r="S93" s="234"/>
      <c r="T93" s="234"/>
      <c r="U93" s="234"/>
      <c r="V93" s="234"/>
      <c r="W93" s="234"/>
      <c r="X93" s="234"/>
      <c r="Y93" s="234"/>
      <c r="Z93" s="235"/>
      <c r="AA93" s="233"/>
      <c r="AB93" s="234"/>
      <c r="AC93" s="234"/>
      <c r="AD93" s="234"/>
      <c r="AE93" s="234"/>
      <c r="AF93" s="234"/>
      <c r="AG93" s="234"/>
      <c r="AH93" s="234"/>
      <c r="AI93" s="235"/>
      <c r="AJ93" s="233"/>
      <c r="AK93" s="234"/>
      <c r="AL93" s="234"/>
      <c r="AM93" s="234"/>
      <c r="AN93" s="234"/>
      <c r="AO93" s="234"/>
      <c r="AP93" s="234"/>
      <c r="AQ93" s="234"/>
      <c r="AR93" s="235"/>
      <c r="AS93" s="233"/>
      <c r="AT93" s="234"/>
      <c r="AU93" s="234"/>
      <c r="AV93" s="234"/>
      <c r="AW93" s="234"/>
      <c r="AX93" s="234"/>
      <c r="AY93" s="234"/>
      <c r="AZ93" s="234"/>
      <c r="BA93" s="235"/>
      <c r="BB93" s="233"/>
      <c r="BC93" s="234"/>
      <c r="BD93" s="234"/>
      <c r="BE93" s="234"/>
      <c r="BF93" s="234"/>
      <c r="BG93" s="234"/>
      <c r="BH93" s="234"/>
      <c r="BI93" s="234"/>
      <c r="BJ93" s="235"/>
      <c r="BK93" s="236">
        <f>SUM(I93:BJ93)</f>
        <v>0</v>
      </c>
      <c r="BL93" s="236"/>
      <c r="BM93" s="236"/>
      <c r="BN93" s="236"/>
      <c r="BO93" s="236"/>
      <c r="BP93" s="236"/>
      <c r="BQ93" s="236"/>
      <c r="BR93" s="236"/>
      <c r="BS93" s="236"/>
      <c r="BT93" s="183"/>
      <c r="BU93" s="184"/>
      <c r="BV93" s="185"/>
      <c r="BW93" s="185"/>
      <c r="BX93" s="185"/>
      <c r="BY93" s="185"/>
      <c r="BZ93" s="185"/>
    </row>
    <row r="94" spans="3:78" s="186" customFormat="1" ht="20.100000000000001" customHeight="1" x14ac:dyDescent="0.2">
      <c r="C94" s="181"/>
      <c r="D94" s="194" t="s">
        <v>43</v>
      </c>
      <c r="E94" s="240"/>
      <c r="F94" s="241"/>
      <c r="G94" s="242"/>
      <c r="H94" s="189"/>
      <c r="I94" s="233"/>
      <c r="J94" s="234"/>
      <c r="K94" s="234"/>
      <c r="L94" s="234"/>
      <c r="M94" s="234"/>
      <c r="N94" s="234"/>
      <c r="O94" s="234"/>
      <c r="P94" s="234"/>
      <c r="Q94" s="235"/>
      <c r="R94" s="233"/>
      <c r="S94" s="234"/>
      <c r="T94" s="234"/>
      <c r="U94" s="234"/>
      <c r="V94" s="234"/>
      <c r="W94" s="234"/>
      <c r="X94" s="234"/>
      <c r="Y94" s="234"/>
      <c r="Z94" s="235"/>
      <c r="AA94" s="233"/>
      <c r="AB94" s="234"/>
      <c r="AC94" s="234"/>
      <c r="AD94" s="234"/>
      <c r="AE94" s="234"/>
      <c r="AF94" s="234"/>
      <c r="AG94" s="234"/>
      <c r="AH94" s="234"/>
      <c r="AI94" s="235"/>
      <c r="AJ94" s="233"/>
      <c r="AK94" s="234"/>
      <c r="AL94" s="234"/>
      <c r="AM94" s="234"/>
      <c r="AN94" s="234"/>
      <c r="AO94" s="234"/>
      <c r="AP94" s="234"/>
      <c r="AQ94" s="234"/>
      <c r="AR94" s="235"/>
      <c r="AS94" s="233"/>
      <c r="AT94" s="234"/>
      <c r="AU94" s="234"/>
      <c r="AV94" s="234"/>
      <c r="AW94" s="234"/>
      <c r="AX94" s="234"/>
      <c r="AY94" s="234"/>
      <c r="AZ94" s="234"/>
      <c r="BA94" s="235"/>
      <c r="BB94" s="233"/>
      <c r="BC94" s="234"/>
      <c r="BD94" s="234"/>
      <c r="BE94" s="234"/>
      <c r="BF94" s="234"/>
      <c r="BG94" s="234"/>
      <c r="BH94" s="234"/>
      <c r="BI94" s="234"/>
      <c r="BJ94" s="235"/>
      <c r="BK94" s="236">
        <f>SUM(I94:BJ94)</f>
        <v>0</v>
      </c>
      <c r="BL94" s="236"/>
      <c r="BM94" s="236"/>
      <c r="BN94" s="236"/>
      <c r="BO94" s="236"/>
      <c r="BP94" s="236"/>
      <c r="BQ94" s="236"/>
      <c r="BR94" s="236"/>
      <c r="BS94" s="236"/>
      <c r="BT94" s="183"/>
      <c r="BU94" s="184"/>
      <c r="BV94" s="185"/>
      <c r="BW94" s="185"/>
      <c r="BX94" s="185"/>
      <c r="BY94" s="185"/>
      <c r="BZ94" s="185"/>
    </row>
    <row r="95" spans="3:78" s="186" customFormat="1" ht="20.100000000000001" customHeight="1" x14ac:dyDescent="0.2">
      <c r="C95" s="181"/>
      <c r="D95" s="187"/>
      <c r="E95" s="187"/>
      <c r="F95" s="188"/>
      <c r="G95" s="188"/>
      <c r="H95" s="189"/>
      <c r="I95" s="189"/>
      <c r="J95" s="189"/>
      <c r="K95" s="189"/>
      <c r="L95" s="189"/>
      <c r="M95" s="189"/>
      <c r="N95" s="189"/>
      <c r="O95" s="189"/>
      <c r="P95" s="189"/>
      <c r="Q95" s="189"/>
      <c r="R95" s="189"/>
      <c r="S95" s="189"/>
      <c r="T95" s="189"/>
      <c r="U95" s="189"/>
      <c r="V95" s="189"/>
      <c r="W95" s="189"/>
      <c r="X95" s="189"/>
      <c r="Y95" s="189"/>
      <c r="Z95" s="189"/>
      <c r="AA95" s="189"/>
      <c r="AB95" s="189"/>
      <c r="AC95" s="189"/>
      <c r="AD95" s="189"/>
      <c r="AE95" s="189"/>
      <c r="AF95" s="189"/>
      <c r="AG95" s="189"/>
      <c r="AH95" s="189"/>
      <c r="AI95" s="189"/>
      <c r="AJ95" s="189"/>
      <c r="AK95" s="189"/>
      <c r="AL95" s="189"/>
      <c r="AM95" s="189"/>
      <c r="AN95" s="189"/>
      <c r="AO95" s="189"/>
      <c r="AP95" s="189"/>
      <c r="AQ95" s="189"/>
      <c r="AR95" s="189"/>
      <c r="AS95" s="189"/>
      <c r="AT95" s="189"/>
      <c r="AU95" s="189"/>
      <c r="AV95" s="189"/>
      <c r="AW95" s="189"/>
      <c r="AX95" s="189"/>
      <c r="AY95" s="189"/>
      <c r="AZ95" s="189"/>
      <c r="BA95" s="189"/>
      <c r="BB95" s="243" t="s">
        <v>68</v>
      </c>
      <c r="BC95" s="243"/>
      <c r="BD95" s="243"/>
      <c r="BE95" s="243"/>
      <c r="BF95" s="243"/>
      <c r="BG95" s="243"/>
      <c r="BH95" s="243"/>
      <c r="BI95" s="243"/>
      <c r="BJ95" s="243"/>
      <c r="BK95" s="236">
        <f>SUM(BK90:BS94)</f>
        <v>0</v>
      </c>
      <c r="BL95" s="236"/>
      <c r="BM95" s="236"/>
      <c r="BN95" s="236"/>
      <c r="BO95" s="236"/>
      <c r="BP95" s="236"/>
      <c r="BQ95" s="236"/>
      <c r="BR95" s="236"/>
      <c r="BS95" s="236"/>
      <c r="BT95" s="183"/>
      <c r="BU95" s="184"/>
      <c r="BV95" s="185"/>
      <c r="BW95" s="185"/>
      <c r="BX95" s="185"/>
      <c r="BY95" s="185"/>
      <c r="BZ95" s="185"/>
    </row>
    <row r="96" spans="3:78" s="186" customFormat="1" ht="9.9499999999999993" customHeight="1" x14ac:dyDescent="0.2">
      <c r="C96" s="181"/>
      <c r="D96" s="187"/>
      <c r="E96" s="187"/>
      <c r="F96" s="188"/>
      <c r="G96" s="188"/>
      <c r="H96" s="189"/>
      <c r="I96" s="189"/>
      <c r="J96" s="189"/>
      <c r="K96" s="189"/>
      <c r="L96" s="189"/>
      <c r="M96" s="189"/>
      <c r="N96" s="189"/>
      <c r="O96" s="189"/>
      <c r="P96" s="189"/>
      <c r="Q96" s="189"/>
      <c r="R96" s="189"/>
      <c r="S96" s="189"/>
      <c r="T96" s="189"/>
      <c r="U96" s="189"/>
      <c r="V96" s="189"/>
      <c r="W96" s="189"/>
      <c r="X96" s="189"/>
      <c r="Y96" s="189"/>
      <c r="Z96" s="189"/>
      <c r="AA96" s="189"/>
      <c r="AB96" s="189"/>
      <c r="AC96" s="189"/>
      <c r="AD96" s="189"/>
      <c r="AE96" s="189"/>
      <c r="AF96" s="189"/>
      <c r="AG96" s="189"/>
      <c r="AH96" s="189"/>
      <c r="AI96" s="189"/>
      <c r="AJ96" s="189"/>
      <c r="AK96" s="189"/>
      <c r="AL96" s="189"/>
      <c r="AM96" s="189"/>
      <c r="AN96" s="189"/>
      <c r="AO96" s="189"/>
      <c r="AP96" s="189"/>
      <c r="AQ96" s="189"/>
      <c r="AR96" s="189"/>
      <c r="AS96" s="189"/>
      <c r="AT96" s="189"/>
      <c r="AU96" s="189"/>
      <c r="AV96" s="189"/>
      <c r="AW96" s="189"/>
      <c r="AX96" s="189"/>
      <c r="AY96" s="189"/>
      <c r="AZ96" s="189"/>
      <c r="BA96" s="189"/>
      <c r="BB96" s="189"/>
      <c r="BC96" s="189"/>
      <c r="BD96" s="189"/>
      <c r="BE96" s="189"/>
      <c r="BF96" s="189"/>
      <c r="BG96" s="189"/>
      <c r="BH96" s="189"/>
      <c r="BI96" s="189"/>
      <c r="BJ96" s="189"/>
      <c r="BK96" s="189"/>
      <c r="BL96" s="189"/>
      <c r="BM96" s="189"/>
      <c r="BN96" s="189"/>
      <c r="BO96" s="189"/>
      <c r="BP96" s="189"/>
      <c r="BQ96" s="189"/>
      <c r="BR96" s="189"/>
      <c r="BS96" s="189"/>
      <c r="BT96" s="183"/>
      <c r="BU96" s="184"/>
      <c r="BV96" s="185"/>
      <c r="BW96" s="185"/>
      <c r="BX96" s="185"/>
      <c r="BY96" s="185"/>
      <c r="BZ96" s="185"/>
    </row>
    <row r="97" spans="3:78" s="186" customFormat="1" ht="39.950000000000003" customHeight="1" x14ac:dyDescent="0.2">
      <c r="C97" s="181"/>
      <c r="D97" s="190">
        <v>12</v>
      </c>
      <c r="E97" s="221" t="s">
        <v>75</v>
      </c>
      <c r="F97" s="221"/>
      <c r="G97" s="222"/>
      <c r="H97" s="189"/>
      <c r="I97" s="223" t="s">
        <v>133</v>
      </c>
      <c r="J97" s="224"/>
      <c r="K97" s="224"/>
      <c r="L97" s="224"/>
      <c r="M97" s="224"/>
      <c r="N97" s="224"/>
      <c r="O97" s="224"/>
      <c r="P97" s="224"/>
      <c r="Q97" s="225"/>
      <c r="R97" s="226" t="s">
        <v>66</v>
      </c>
      <c r="S97" s="227"/>
      <c r="T97" s="227"/>
      <c r="U97" s="227"/>
      <c r="V97" s="227"/>
      <c r="W97" s="227"/>
      <c r="X97" s="227"/>
      <c r="Y97" s="227"/>
      <c r="Z97" s="228"/>
      <c r="AA97" s="226" t="s">
        <v>67</v>
      </c>
      <c r="AB97" s="227"/>
      <c r="AC97" s="227"/>
      <c r="AD97" s="227"/>
      <c r="AE97" s="227"/>
      <c r="AF97" s="227"/>
      <c r="AG97" s="227"/>
      <c r="AH97" s="227"/>
      <c r="AI97" s="228"/>
      <c r="AJ97" s="226" t="s">
        <v>124</v>
      </c>
      <c r="AK97" s="227"/>
      <c r="AL97" s="227"/>
      <c r="AM97" s="227"/>
      <c r="AN97" s="227"/>
      <c r="AO97" s="227"/>
      <c r="AP97" s="227"/>
      <c r="AQ97" s="227"/>
      <c r="AR97" s="228"/>
      <c r="AS97" s="226" t="s">
        <v>125</v>
      </c>
      <c r="AT97" s="227"/>
      <c r="AU97" s="227"/>
      <c r="AV97" s="227"/>
      <c r="AW97" s="227"/>
      <c r="AX97" s="227"/>
      <c r="AY97" s="227"/>
      <c r="AZ97" s="227"/>
      <c r="BA97" s="228"/>
      <c r="BB97" s="226" t="s">
        <v>126</v>
      </c>
      <c r="BC97" s="227"/>
      <c r="BD97" s="227"/>
      <c r="BE97" s="227"/>
      <c r="BF97" s="227"/>
      <c r="BG97" s="227"/>
      <c r="BH97" s="227"/>
      <c r="BI97" s="227"/>
      <c r="BJ97" s="228"/>
      <c r="BK97" s="226" t="s">
        <v>68</v>
      </c>
      <c r="BL97" s="227"/>
      <c r="BM97" s="227"/>
      <c r="BN97" s="227"/>
      <c r="BO97" s="227"/>
      <c r="BP97" s="227"/>
      <c r="BQ97" s="227"/>
      <c r="BR97" s="227"/>
      <c r="BS97" s="228"/>
      <c r="BT97" s="183"/>
      <c r="BU97" s="184"/>
      <c r="BV97" s="185"/>
      <c r="BW97" s="185"/>
      <c r="BX97" s="185"/>
      <c r="BY97" s="185"/>
      <c r="BZ97" s="185"/>
    </row>
    <row r="98" spans="3:78" s="186" customFormat="1" ht="20.100000000000001" customHeight="1" x14ac:dyDescent="0.2">
      <c r="C98" s="181"/>
      <c r="D98" s="191" t="s">
        <v>45</v>
      </c>
      <c r="E98" s="230"/>
      <c r="F98" s="231"/>
      <c r="G98" s="232"/>
      <c r="H98" s="189"/>
      <c r="I98" s="233"/>
      <c r="J98" s="234"/>
      <c r="K98" s="234"/>
      <c r="L98" s="234"/>
      <c r="M98" s="234"/>
      <c r="N98" s="234"/>
      <c r="O98" s="234"/>
      <c r="P98" s="234"/>
      <c r="Q98" s="235"/>
      <c r="R98" s="233"/>
      <c r="S98" s="234"/>
      <c r="T98" s="234"/>
      <c r="U98" s="234"/>
      <c r="V98" s="234"/>
      <c r="W98" s="234"/>
      <c r="X98" s="234"/>
      <c r="Y98" s="234"/>
      <c r="Z98" s="235"/>
      <c r="AA98" s="233"/>
      <c r="AB98" s="234"/>
      <c r="AC98" s="234"/>
      <c r="AD98" s="234"/>
      <c r="AE98" s="234"/>
      <c r="AF98" s="234"/>
      <c r="AG98" s="234"/>
      <c r="AH98" s="234"/>
      <c r="AI98" s="235"/>
      <c r="AJ98" s="233"/>
      <c r="AK98" s="234"/>
      <c r="AL98" s="234"/>
      <c r="AM98" s="234"/>
      <c r="AN98" s="234"/>
      <c r="AO98" s="234"/>
      <c r="AP98" s="234"/>
      <c r="AQ98" s="234"/>
      <c r="AR98" s="235"/>
      <c r="AS98" s="233"/>
      <c r="AT98" s="234"/>
      <c r="AU98" s="234"/>
      <c r="AV98" s="234"/>
      <c r="AW98" s="234"/>
      <c r="AX98" s="234"/>
      <c r="AY98" s="234"/>
      <c r="AZ98" s="234"/>
      <c r="BA98" s="235"/>
      <c r="BB98" s="233"/>
      <c r="BC98" s="234"/>
      <c r="BD98" s="234"/>
      <c r="BE98" s="234"/>
      <c r="BF98" s="234"/>
      <c r="BG98" s="234"/>
      <c r="BH98" s="234"/>
      <c r="BI98" s="234"/>
      <c r="BJ98" s="235"/>
      <c r="BK98" s="236">
        <f>SUM(I98:BJ98)</f>
        <v>0</v>
      </c>
      <c r="BL98" s="236"/>
      <c r="BM98" s="236"/>
      <c r="BN98" s="236"/>
      <c r="BO98" s="236"/>
      <c r="BP98" s="236"/>
      <c r="BQ98" s="236"/>
      <c r="BR98" s="236"/>
      <c r="BS98" s="236"/>
      <c r="BT98" s="183"/>
      <c r="BU98" s="184"/>
      <c r="BV98" s="185"/>
      <c r="BW98" s="185"/>
      <c r="BX98" s="185"/>
      <c r="BY98" s="185"/>
      <c r="BZ98" s="185"/>
    </row>
    <row r="99" spans="3:78" s="186" customFormat="1" ht="20.100000000000001" customHeight="1" x14ac:dyDescent="0.2">
      <c r="C99" s="181"/>
      <c r="D99" s="191" t="s">
        <v>46</v>
      </c>
      <c r="E99" s="237"/>
      <c r="F99" s="238"/>
      <c r="G99" s="239"/>
      <c r="H99" s="189"/>
      <c r="I99" s="233"/>
      <c r="J99" s="234"/>
      <c r="K99" s="234"/>
      <c r="L99" s="234"/>
      <c r="M99" s="234"/>
      <c r="N99" s="234"/>
      <c r="O99" s="234"/>
      <c r="P99" s="234"/>
      <c r="Q99" s="235"/>
      <c r="R99" s="233"/>
      <c r="S99" s="234"/>
      <c r="T99" s="234"/>
      <c r="U99" s="234"/>
      <c r="V99" s="234"/>
      <c r="W99" s="234"/>
      <c r="X99" s="234"/>
      <c r="Y99" s="234"/>
      <c r="Z99" s="235"/>
      <c r="AA99" s="233"/>
      <c r="AB99" s="234"/>
      <c r="AC99" s="234"/>
      <c r="AD99" s="234"/>
      <c r="AE99" s="234"/>
      <c r="AF99" s="234"/>
      <c r="AG99" s="234"/>
      <c r="AH99" s="234"/>
      <c r="AI99" s="235"/>
      <c r="AJ99" s="233"/>
      <c r="AK99" s="234"/>
      <c r="AL99" s="234"/>
      <c r="AM99" s="234"/>
      <c r="AN99" s="234"/>
      <c r="AO99" s="234"/>
      <c r="AP99" s="234"/>
      <c r="AQ99" s="234"/>
      <c r="AR99" s="235"/>
      <c r="AS99" s="233"/>
      <c r="AT99" s="234"/>
      <c r="AU99" s="234"/>
      <c r="AV99" s="234"/>
      <c r="AW99" s="234"/>
      <c r="AX99" s="234"/>
      <c r="AY99" s="234"/>
      <c r="AZ99" s="234"/>
      <c r="BA99" s="235"/>
      <c r="BB99" s="233"/>
      <c r="BC99" s="234"/>
      <c r="BD99" s="234"/>
      <c r="BE99" s="234"/>
      <c r="BF99" s="234"/>
      <c r="BG99" s="234"/>
      <c r="BH99" s="234"/>
      <c r="BI99" s="234"/>
      <c r="BJ99" s="235"/>
      <c r="BK99" s="236">
        <f>SUM(I99:BJ99)</f>
        <v>0</v>
      </c>
      <c r="BL99" s="236"/>
      <c r="BM99" s="236"/>
      <c r="BN99" s="236"/>
      <c r="BO99" s="236"/>
      <c r="BP99" s="236"/>
      <c r="BQ99" s="236"/>
      <c r="BR99" s="236"/>
      <c r="BS99" s="236"/>
      <c r="BT99" s="183"/>
      <c r="BU99" s="184"/>
      <c r="BV99" s="185"/>
      <c r="BW99" s="185"/>
      <c r="BX99" s="185"/>
      <c r="BY99" s="185"/>
      <c r="BZ99" s="185"/>
    </row>
    <row r="100" spans="3:78" s="192" customFormat="1" ht="20.100000000000001" customHeight="1" x14ac:dyDescent="0.2">
      <c r="C100" s="181"/>
      <c r="D100" s="191" t="s">
        <v>47</v>
      </c>
      <c r="E100" s="237"/>
      <c r="F100" s="238"/>
      <c r="G100" s="239"/>
      <c r="H100" s="189"/>
      <c r="I100" s="233"/>
      <c r="J100" s="234"/>
      <c r="K100" s="234"/>
      <c r="L100" s="234"/>
      <c r="M100" s="234"/>
      <c r="N100" s="234"/>
      <c r="O100" s="234"/>
      <c r="P100" s="234"/>
      <c r="Q100" s="235"/>
      <c r="R100" s="233"/>
      <c r="S100" s="234"/>
      <c r="T100" s="234"/>
      <c r="U100" s="234"/>
      <c r="V100" s="234"/>
      <c r="W100" s="234"/>
      <c r="X100" s="234"/>
      <c r="Y100" s="234"/>
      <c r="Z100" s="235"/>
      <c r="AA100" s="233"/>
      <c r="AB100" s="234"/>
      <c r="AC100" s="234"/>
      <c r="AD100" s="234"/>
      <c r="AE100" s="234"/>
      <c r="AF100" s="234"/>
      <c r="AG100" s="234"/>
      <c r="AH100" s="234"/>
      <c r="AI100" s="235"/>
      <c r="AJ100" s="233"/>
      <c r="AK100" s="234"/>
      <c r="AL100" s="234"/>
      <c r="AM100" s="234"/>
      <c r="AN100" s="234"/>
      <c r="AO100" s="234"/>
      <c r="AP100" s="234"/>
      <c r="AQ100" s="234"/>
      <c r="AR100" s="235"/>
      <c r="AS100" s="233"/>
      <c r="AT100" s="234"/>
      <c r="AU100" s="234"/>
      <c r="AV100" s="234"/>
      <c r="AW100" s="234"/>
      <c r="AX100" s="234"/>
      <c r="AY100" s="234"/>
      <c r="AZ100" s="234"/>
      <c r="BA100" s="235"/>
      <c r="BB100" s="233"/>
      <c r="BC100" s="234"/>
      <c r="BD100" s="234"/>
      <c r="BE100" s="234"/>
      <c r="BF100" s="234"/>
      <c r="BG100" s="234"/>
      <c r="BH100" s="234"/>
      <c r="BI100" s="234"/>
      <c r="BJ100" s="235"/>
      <c r="BK100" s="236">
        <f>SUM(I100:BJ100)</f>
        <v>0</v>
      </c>
      <c r="BL100" s="236"/>
      <c r="BM100" s="236"/>
      <c r="BN100" s="236"/>
      <c r="BO100" s="236"/>
      <c r="BP100" s="236"/>
      <c r="BQ100" s="236"/>
      <c r="BR100" s="236"/>
      <c r="BS100" s="236"/>
      <c r="BT100" s="183"/>
      <c r="BU100" s="184"/>
      <c r="BV100" s="184"/>
      <c r="BW100" s="184"/>
      <c r="BX100" s="184"/>
      <c r="BY100" s="184"/>
      <c r="BZ100" s="184"/>
    </row>
    <row r="101" spans="3:78" s="186" customFormat="1" ht="20.100000000000001" customHeight="1" x14ac:dyDescent="0.2">
      <c r="C101" s="181"/>
      <c r="D101" s="191" t="s">
        <v>48</v>
      </c>
      <c r="E101" s="237"/>
      <c r="F101" s="238"/>
      <c r="G101" s="239"/>
      <c r="H101" s="189"/>
      <c r="I101" s="233"/>
      <c r="J101" s="234"/>
      <c r="K101" s="234"/>
      <c r="L101" s="234"/>
      <c r="M101" s="234"/>
      <c r="N101" s="234"/>
      <c r="O101" s="234"/>
      <c r="P101" s="234"/>
      <c r="Q101" s="235"/>
      <c r="R101" s="233"/>
      <c r="S101" s="234"/>
      <c r="T101" s="234"/>
      <c r="U101" s="234"/>
      <c r="V101" s="234"/>
      <c r="W101" s="234"/>
      <c r="X101" s="234"/>
      <c r="Y101" s="234"/>
      <c r="Z101" s="235"/>
      <c r="AA101" s="233"/>
      <c r="AB101" s="234"/>
      <c r="AC101" s="234"/>
      <c r="AD101" s="234"/>
      <c r="AE101" s="234"/>
      <c r="AF101" s="234"/>
      <c r="AG101" s="234"/>
      <c r="AH101" s="234"/>
      <c r="AI101" s="235"/>
      <c r="AJ101" s="233"/>
      <c r="AK101" s="234"/>
      <c r="AL101" s="234"/>
      <c r="AM101" s="234"/>
      <c r="AN101" s="234"/>
      <c r="AO101" s="234"/>
      <c r="AP101" s="234"/>
      <c r="AQ101" s="234"/>
      <c r="AR101" s="235"/>
      <c r="AS101" s="233"/>
      <c r="AT101" s="234"/>
      <c r="AU101" s="234"/>
      <c r="AV101" s="234"/>
      <c r="AW101" s="234"/>
      <c r="AX101" s="234"/>
      <c r="AY101" s="234"/>
      <c r="AZ101" s="234"/>
      <c r="BA101" s="235"/>
      <c r="BB101" s="233"/>
      <c r="BC101" s="234"/>
      <c r="BD101" s="234"/>
      <c r="BE101" s="234"/>
      <c r="BF101" s="234"/>
      <c r="BG101" s="234"/>
      <c r="BH101" s="234"/>
      <c r="BI101" s="234"/>
      <c r="BJ101" s="235"/>
      <c r="BK101" s="236">
        <f>SUM(I101:BJ101)</f>
        <v>0</v>
      </c>
      <c r="BL101" s="236"/>
      <c r="BM101" s="236"/>
      <c r="BN101" s="236"/>
      <c r="BO101" s="236"/>
      <c r="BP101" s="236"/>
      <c r="BQ101" s="236"/>
      <c r="BR101" s="236"/>
      <c r="BS101" s="236"/>
      <c r="BT101" s="183"/>
      <c r="BU101" s="184"/>
      <c r="BV101" s="185"/>
      <c r="BW101" s="185"/>
      <c r="BX101" s="185"/>
      <c r="BY101" s="185"/>
      <c r="BZ101" s="185"/>
    </row>
    <row r="102" spans="3:78" s="186" customFormat="1" ht="20.100000000000001" customHeight="1" x14ac:dyDescent="0.2">
      <c r="C102" s="181"/>
      <c r="D102" s="194" t="s">
        <v>49</v>
      </c>
      <c r="E102" s="240"/>
      <c r="F102" s="241"/>
      <c r="G102" s="242"/>
      <c r="H102" s="189"/>
      <c r="I102" s="233"/>
      <c r="J102" s="234"/>
      <c r="K102" s="234"/>
      <c r="L102" s="234"/>
      <c r="M102" s="234"/>
      <c r="N102" s="234"/>
      <c r="O102" s="234"/>
      <c r="P102" s="234"/>
      <c r="Q102" s="235"/>
      <c r="R102" s="233"/>
      <c r="S102" s="234"/>
      <c r="T102" s="234"/>
      <c r="U102" s="234"/>
      <c r="V102" s="234"/>
      <c r="W102" s="234"/>
      <c r="X102" s="234"/>
      <c r="Y102" s="234"/>
      <c r="Z102" s="235"/>
      <c r="AA102" s="233"/>
      <c r="AB102" s="234"/>
      <c r="AC102" s="234"/>
      <c r="AD102" s="234"/>
      <c r="AE102" s="234"/>
      <c r="AF102" s="234"/>
      <c r="AG102" s="234"/>
      <c r="AH102" s="234"/>
      <c r="AI102" s="235"/>
      <c r="AJ102" s="233"/>
      <c r="AK102" s="234"/>
      <c r="AL102" s="234"/>
      <c r="AM102" s="234"/>
      <c r="AN102" s="234"/>
      <c r="AO102" s="234"/>
      <c r="AP102" s="234"/>
      <c r="AQ102" s="234"/>
      <c r="AR102" s="235"/>
      <c r="AS102" s="233"/>
      <c r="AT102" s="234"/>
      <c r="AU102" s="234"/>
      <c r="AV102" s="234"/>
      <c r="AW102" s="234"/>
      <c r="AX102" s="234"/>
      <c r="AY102" s="234"/>
      <c r="AZ102" s="234"/>
      <c r="BA102" s="235"/>
      <c r="BB102" s="233"/>
      <c r="BC102" s="234"/>
      <c r="BD102" s="234"/>
      <c r="BE102" s="234"/>
      <c r="BF102" s="234"/>
      <c r="BG102" s="234"/>
      <c r="BH102" s="234"/>
      <c r="BI102" s="234"/>
      <c r="BJ102" s="235"/>
      <c r="BK102" s="236">
        <f>SUM(I102:BJ102)</f>
        <v>0</v>
      </c>
      <c r="BL102" s="236"/>
      <c r="BM102" s="236"/>
      <c r="BN102" s="236"/>
      <c r="BO102" s="236"/>
      <c r="BP102" s="236"/>
      <c r="BQ102" s="236"/>
      <c r="BR102" s="236"/>
      <c r="BS102" s="236"/>
      <c r="BT102" s="183"/>
      <c r="BU102" s="184"/>
      <c r="BV102" s="185"/>
      <c r="BW102" s="185"/>
      <c r="BX102" s="185"/>
      <c r="BY102" s="185"/>
      <c r="BZ102" s="185"/>
    </row>
    <row r="103" spans="3:78" s="186" customFormat="1" ht="20.100000000000001" customHeight="1" x14ac:dyDescent="0.2">
      <c r="C103" s="181"/>
      <c r="D103" s="187"/>
      <c r="E103" s="187"/>
      <c r="F103" s="188"/>
      <c r="G103" s="188"/>
      <c r="H103" s="189"/>
      <c r="I103" s="189"/>
      <c r="J103" s="189"/>
      <c r="K103" s="189"/>
      <c r="L103" s="189"/>
      <c r="M103" s="189"/>
      <c r="N103" s="189"/>
      <c r="O103" s="189"/>
      <c r="P103" s="189"/>
      <c r="Q103" s="189"/>
      <c r="R103" s="189"/>
      <c r="S103" s="189"/>
      <c r="T103" s="189"/>
      <c r="U103" s="189"/>
      <c r="V103" s="189"/>
      <c r="W103" s="189"/>
      <c r="X103" s="189"/>
      <c r="Y103" s="189"/>
      <c r="Z103" s="189"/>
      <c r="AA103" s="189"/>
      <c r="AB103" s="189"/>
      <c r="AC103" s="189"/>
      <c r="AD103" s="189"/>
      <c r="AE103" s="189"/>
      <c r="AF103" s="189"/>
      <c r="AG103" s="189"/>
      <c r="AH103" s="189"/>
      <c r="AI103" s="189"/>
      <c r="AJ103" s="189"/>
      <c r="AK103" s="189"/>
      <c r="AL103" s="189"/>
      <c r="AM103" s="189"/>
      <c r="AN103" s="189"/>
      <c r="AO103" s="189"/>
      <c r="AP103" s="189"/>
      <c r="AQ103" s="189"/>
      <c r="AR103" s="189"/>
      <c r="AS103" s="189"/>
      <c r="AT103" s="189"/>
      <c r="AU103" s="189"/>
      <c r="AV103" s="189"/>
      <c r="AW103" s="189"/>
      <c r="AX103" s="189"/>
      <c r="AY103" s="189"/>
      <c r="AZ103" s="189"/>
      <c r="BA103" s="189"/>
      <c r="BB103" s="243" t="s">
        <v>68</v>
      </c>
      <c r="BC103" s="243"/>
      <c r="BD103" s="243"/>
      <c r="BE103" s="243"/>
      <c r="BF103" s="243"/>
      <c r="BG103" s="243"/>
      <c r="BH103" s="243"/>
      <c r="BI103" s="243"/>
      <c r="BJ103" s="243"/>
      <c r="BK103" s="236">
        <f>SUM(BK98:BS102)</f>
        <v>0</v>
      </c>
      <c r="BL103" s="236"/>
      <c r="BM103" s="236"/>
      <c r="BN103" s="236"/>
      <c r="BO103" s="236"/>
      <c r="BP103" s="236"/>
      <c r="BQ103" s="236"/>
      <c r="BR103" s="236"/>
      <c r="BS103" s="236"/>
      <c r="BT103" s="183"/>
      <c r="BU103" s="184"/>
      <c r="BV103" s="185"/>
      <c r="BW103" s="185"/>
      <c r="BX103" s="185"/>
      <c r="BY103" s="185"/>
      <c r="BZ103" s="185"/>
    </row>
    <row r="104" spans="3:78" s="186" customFormat="1" ht="9.9499999999999993" customHeight="1" x14ac:dyDescent="0.2">
      <c r="C104" s="181"/>
      <c r="D104" s="187"/>
      <c r="E104" s="187"/>
      <c r="F104" s="188"/>
      <c r="G104" s="188"/>
      <c r="H104" s="189"/>
      <c r="I104" s="189"/>
      <c r="J104" s="189"/>
      <c r="K104" s="189"/>
      <c r="L104" s="189"/>
      <c r="M104" s="189"/>
      <c r="N104" s="189"/>
      <c r="O104" s="189"/>
      <c r="P104" s="189"/>
      <c r="Q104" s="189"/>
      <c r="R104" s="189"/>
      <c r="S104" s="189"/>
      <c r="T104" s="189"/>
      <c r="U104" s="189"/>
      <c r="V104" s="189"/>
      <c r="W104" s="189"/>
      <c r="X104" s="189"/>
      <c r="Y104" s="189"/>
      <c r="Z104" s="189"/>
      <c r="AA104" s="189"/>
      <c r="AB104" s="189"/>
      <c r="AC104" s="189"/>
      <c r="AD104" s="189"/>
      <c r="AE104" s="189"/>
      <c r="AF104" s="189"/>
      <c r="AG104" s="189"/>
      <c r="AH104" s="189"/>
      <c r="AI104" s="189"/>
      <c r="AJ104" s="189"/>
      <c r="AK104" s="189"/>
      <c r="AL104" s="189"/>
      <c r="AM104" s="189"/>
      <c r="AN104" s="189"/>
      <c r="AO104" s="189"/>
      <c r="AP104" s="189"/>
      <c r="AQ104" s="189"/>
      <c r="AR104" s="189"/>
      <c r="AS104" s="189"/>
      <c r="AT104" s="189"/>
      <c r="AU104" s="189"/>
      <c r="AV104" s="189"/>
      <c r="AW104" s="189"/>
      <c r="AX104" s="189"/>
      <c r="AY104" s="189"/>
      <c r="AZ104" s="189"/>
      <c r="BA104" s="189"/>
      <c r="BB104" s="189"/>
      <c r="BC104" s="189"/>
      <c r="BD104" s="189"/>
      <c r="BE104" s="189"/>
      <c r="BF104" s="189"/>
      <c r="BG104" s="189"/>
      <c r="BH104" s="189"/>
      <c r="BI104" s="189"/>
      <c r="BJ104" s="189"/>
      <c r="BK104" s="189"/>
      <c r="BL104" s="189"/>
      <c r="BM104" s="189"/>
      <c r="BN104" s="189"/>
      <c r="BO104" s="189"/>
      <c r="BP104" s="189"/>
      <c r="BQ104" s="189"/>
      <c r="BR104" s="189"/>
      <c r="BS104" s="189"/>
      <c r="BT104" s="183"/>
      <c r="BU104" s="184"/>
      <c r="BV104" s="185"/>
      <c r="BW104" s="185"/>
      <c r="BX104" s="185"/>
      <c r="BY104" s="185"/>
      <c r="BZ104" s="185"/>
    </row>
    <row r="105" spans="3:78" s="186" customFormat="1" ht="39.950000000000003" customHeight="1" x14ac:dyDescent="0.2">
      <c r="C105" s="181"/>
      <c r="D105" s="202">
        <v>13</v>
      </c>
      <c r="E105" s="244" t="s">
        <v>152</v>
      </c>
      <c r="F105" s="244"/>
      <c r="G105" s="245"/>
      <c r="H105" s="189"/>
      <c r="I105" s="223" t="s">
        <v>133</v>
      </c>
      <c r="J105" s="224"/>
      <c r="K105" s="224"/>
      <c r="L105" s="224"/>
      <c r="M105" s="224"/>
      <c r="N105" s="224"/>
      <c r="O105" s="224"/>
      <c r="P105" s="224"/>
      <c r="Q105" s="225"/>
      <c r="R105" s="226" t="s">
        <v>66</v>
      </c>
      <c r="S105" s="227"/>
      <c r="T105" s="227"/>
      <c r="U105" s="227"/>
      <c r="V105" s="227"/>
      <c r="W105" s="227"/>
      <c r="X105" s="227"/>
      <c r="Y105" s="227"/>
      <c r="Z105" s="228"/>
      <c r="AA105" s="226" t="s">
        <v>67</v>
      </c>
      <c r="AB105" s="227"/>
      <c r="AC105" s="227"/>
      <c r="AD105" s="227"/>
      <c r="AE105" s="227"/>
      <c r="AF105" s="227"/>
      <c r="AG105" s="227"/>
      <c r="AH105" s="227"/>
      <c r="AI105" s="228"/>
      <c r="AJ105" s="226" t="s">
        <v>124</v>
      </c>
      <c r="AK105" s="227"/>
      <c r="AL105" s="227"/>
      <c r="AM105" s="227"/>
      <c r="AN105" s="227"/>
      <c r="AO105" s="227"/>
      <c r="AP105" s="227"/>
      <c r="AQ105" s="227"/>
      <c r="AR105" s="228"/>
      <c r="AS105" s="226" t="s">
        <v>125</v>
      </c>
      <c r="AT105" s="227"/>
      <c r="AU105" s="227"/>
      <c r="AV105" s="227"/>
      <c r="AW105" s="227"/>
      <c r="AX105" s="227"/>
      <c r="AY105" s="227"/>
      <c r="AZ105" s="227"/>
      <c r="BA105" s="228"/>
      <c r="BB105" s="226" t="s">
        <v>126</v>
      </c>
      <c r="BC105" s="227"/>
      <c r="BD105" s="227"/>
      <c r="BE105" s="227"/>
      <c r="BF105" s="227"/>
      <c r="BG105" s="227"/>
      <c r="BH105" s="227"/>
      <c r="BI105" s="227"/>
      <c r="BJ105" s="228"/>
      <c r="BK105" s="226" t="s">
        <v>68</v>
      </c>
      <c r="BL105" s="227"/>
      <c r="BM105" s="227"/>
      <c r="BN105" s="227"/>
      <c r="BO105" s="227"/>
      <c r="BP105" s="227"/>
      <c r="BQ105" s="227"/>
      <c r="BR105" s="227"/>
      <c r="BS105" s="228"/>
      <c r="BT105" s="183"/>
      <c r="BU105" s="184"/>
      <c r="BV105" s="185"/>
      <c r="BW105" s="185"/>
      <c r="BX105" s="185"/>
      <c r="BY105" s="185"/>
      <c r="BZ105" s="185"/>
    </row>
    <row r="106" spans="3:78" s="186" customFormat="1" ht="20.100000000000001" customHeight="1" x14ac:dyDescent="0.2">
      <c r="C106" s="181"/>
      <c r="D106" s="191" t="s">
        <v>50</v>
      </c>
      <c r="E106" s="230"/>
      <c r="F106" s="231"/>
      <c r="G106" s="232"/>
      <c r="H106" s="189"/>
      <c r="I106" s="233"/>
      <c r="J106" s="234"/>
      <c r="K106" s="234"/>
      <c r="L106" s="234"/>
      <c r="M106" s="234"/>
      <c r="N106" s="234"/>
      <c r="O106" s="234"/>
      <c r="P106" s="234"/>
      <c r="Q106" s="235"/>
      <c r="R106" s="233"/>
      <c r="S106" s="234"/>
      <c r="T106" s="234"/>
      <c r="U106" s="234"/>
      <c r="V106" s="234"/>
      <c r="W106" s="234"/>
      <c r="X106" s="234"/>
      <c r="Y106" s="234"/>
      <c r="Z106" s="235"/>
      <c r="AA106" s="233"/>
      <c r="AB106" s="234"/>
      <c r="AC106" s="234"/>
      <c r="AD106" s="234"/>
      <c r="AE106" s="234"/>
      <c r="AF106" s="234"/>
      <c r="AG106" s="234"/>
      <c r="AH106" s="234"/>
      <c r="AI106" s="235"/>
      <c r="AJ106" s="233"/>
      <c r="AK106" s="234"/>
      <c r="AL106" s="234"/>
      <c r="AM106" s="234"/>
      <c r="AN106" s="234"/>
      <c r="AO106" s="234"/>
      <c r="AP106" s="234"/>
      <c r="AQ106" s="234"/>
      <c r="AR106" s="235"/>
      <c r="AS106" s="233"/>
      <c r="AT106" s="234"/>
      <c r="AU106" s="234"/>
      <c r="AV106" s="234"/>
      <c r="AW106" s="234"/>
      <c r="AX106" s="234"/>
      <c r="AY106" s="234"/>
      <c r="AZ106" s="234"/>
      <c r="BA106" s="235"/>
      <c r="BB106" s="233"/>
      <c r="BC106" s="234"/>
      <c r="BD106" s="234"/>
      <c r="BE106" s="234"/>
      <c r="BF106" s="234"/>
      <c r="BG106" s="234"/>
      <c r="BH106" s="234"/>
      <c r="BI106" s="234"/>
      <c r="BJ106" s="235"/>
      <c r="BK106" s="236">
        <f>SUM(I106:BJ106)</f>
        <v>0</v>
      </c>
      <c r="BL106" s="236"/>
      <c r="BM106" s="236"/>
      <c r="BN106" s="236"/>
      <c r="BO106" s="236"/>
      <c r="BP106" s="236"/>
      <c r="BQ106" s="236"/>
      <c r="BR106" s="236"/>
      <c r="BS106" s="236"/>
      <c r="BT106" s="183"/>
      <c r="BU106" s="184"/>
      <c r="BV106" s="185"/>
      <c r="BW106" s="185"/>
      <c r="BX106" s="185"/>
      <c r="BY106" s="185"/>
      <c r="BZ106" s="185"/>
    </row>
    <row r="107" spans="3:78" s="186" customFormat="1" ht="20.100000000000001" customHeight="1" x14ac:dyDescent="0.2">
      <c r="C107" s="181"/>
      <c r="D107" s="191" t="s">
        <v>51</v>
      </c>
      <c r="E107" s="237"/>
      <c r="F107" s="238"/>
      <c r="G107" s="239"/>
      <c r="H107" s="189"/>
      <c r="I107" s="233"/>
      <c r="J107" s="234"/>
      <c r="K107" s="234"/>
      <c r="L107" s="234"/>
      <c r="M107" s="234"/>
      <c r="N107" s="234"/>
      <c r="O107" s="234"/>
      <c r="P107" s="234"/>
      <c r="Q107" s="235"/>
      <c r="R107" s="233"/>
      <c r="S107" s="234"/>
      <c r="T107" s="234"/>
      <c r="U107" s="234"/>
      <c r="V107" s="234"/>
      <c r="W107" s="234"/>
      <c r="X107" s="234"/>
      <c r="Y107" s="234"/>
      <c r="Z107" s="235"/>
      <c r="AA107" s="233"/>
      <c r="AB107" s="234"/>
      <c r="AC107" s="234"/>
      <c r="AD107" s="234"/>
      <c r="AE107" s="234"/>
      <c r="AF107" s="234"/>
      <c r="AG107" s="234"/>
      <c r="AH107" s="234"/>
      <c r="AI107" s="235"/>
      <c r="AJ107" s="233"/>
      <c r="AK107" s="234"/>
      <c r="AL107" s="234"/>
      <c r="AM107" s="234"/>
      <c r="AN107" s="234"/>
      <c r="AO107" s="234"/>
      <c r="AP107" s="234"/>
      <c r="AQ107" s="234"/>
      <c r="AR107" s="235"/>
      <c r="AS107" s="233"/>
      <c r="AT107" s="234"/>
      <c r="AU107" s="234"/>
      <c r="AV107" s="234"/>
      <c r="AW107" s="234"/>
      <c r="AX107" s="234"/>
      <c r="AY107" s="234"/>
      <c r="AZ107" s="234"/>
      <c r="BA107" s="235"/>
      <c r="BB107" s="233"/>
      <c r="BC107" s="234"/>
      <c r="BD107" s="234"/>
      <c r="BE107" s="234"/>
      <c r="BF107" s="234"/>
      <c r="BG107" s="234"/>
      <c r="BH107" s="234"/>
      <c r="BI107" s="234"/>
      <c r="BJ107" s="235"/>
      <c r="BK107" s="236">
        <f>SUM(I107:BJ107)</f>
        <v>0</v>
      </c>
      <c r="BL107" s="236"/>
      <c r="BM107" s="236"/>
      <c r="BN107" s="236"/>
      <c r="BO107" s="236"/>
      <c r="BP107" s="236"/>
      <c r="BQ107" s="236"/>
      <c r="BR107" s="236"/>
      <c r="BS107" s="236"/>
      <c r="BT107" s="183"/>
      <c r="BU107" s="184"/>
      <c r="BV107" s="185"/>
      <c r="BW107" s="185"/>
      <c r="BX107" s="185"/>
      <c r="BY107" s="185"/>
      <c r="BZ107" s="185"/>
    </row>
    <row r="108" spans="3:78" s="192" customFormat="1" ht="20.100000000000001" customHeight="1" x14ac:dyDescent="0.2">
      <c r="C108" s="181"/>
      <c r="D108" s="191" t="s">
        <v>52</v>
      </c>
      <c r="E108" s="237"/>
      <c r="F108" s="238"/>
      <c r="G108" s="239"/>
      <c r="H108" s="189"/>
      <c r="I108" s="233"/>
      <c r="J108" s="234"/>
      <c r="K108" s="234"/>
      <c r="L108" s="234"/>
      <c r="M108" s="234"/>
      <c r="N108" s="234"/>
      <c r="O108" s="234"/>
      <c r="P108" s="234"/>
      <c r="Q108" s="235"/>
      <c r="R108" s="233"/>
      <c r="S108" s="234"/>
      <c r="T108" s="234"/>
      <c r="U108" s="234"/>
      <c r="V108" s="234"/>
      <c r="W108" s="234"/>
      <c r="X108" s="234"/>
      <c r="Y108" s="234"/>
      <c r="Z108" s="235"/>
      <c r="AA108" s="233"/>
      <c r="AB108" s="234"/>
      <c r="AC108" s="234"/>
      <c r="AD108" s="234"/>
      <c r="AE108" s="234"/>
      <c r="AF108" s="234"/>
      <c r="AG108" s="234"/>
      <c r="AH108" s="234"/>
      <c r="AI108" s="235"/>
      <c r="AJ108" s="233"/>
      <c r="AK108" s="234"/>
      <c r="AL108" s="234"/>
      <c r="AM108" s="234"/>
      <c r="AN108" s="234"/>
      <c r="AO108" s="234"/>
      <c r="AP108" s="234"/>
      <c r="AQ108" s="234"/>
      <c r="AR108" s="235"/>
      <c r="AS108" s="233"/>
      <c r="AT108" s="234"/>
      <c r="AU108" s="234"/>
      <c r="AV108" s="234"/>
      <c r="AW108" s="234"/>
      <c r="AX108" s="234"/>
      <c r="AY108" s="234"/>
      <c r="AZ108" s="234"/>
      <c r="BA108" s="235"/>
      <c r="BB108" s="233"/>
      <c r="BC108" s="234"/>
      <c r="BD108" s="234"/>
      <c r="BE108" s="234"/>
      <c r="BF108" s="234"/>
      <c r="BG108" s="234"/>
      <c r="BH108" s="234"/>
      <c r="BI108" s="234"/>
      <c r="BJ108" s="235"/>
      <c r="BK108" s="236">
        <f>SUM(I108:BJ108)</f>
        <v>0</v>
      </c>
      <c r="BL108" s="236"/>
      <c r="BM108" s="236"/>
      <c r="BN108" s="236"/>
      <c r="BO108" s="236"/>
      <c r="BP108" s="236"/>
      <c r="BQ108" s="236"/>
      <c r="BR108" s="236"/>
      <c r="BS108" s="236"/>
      <c r="BT108" s="183"/>
      <c r="BU108" s="184"/>
      <c r="BV108" s="184"/>
      <c r="BW108" s="184"/>
      <c r="BX108" s="184"/>
      <c r="BY108" s="184"/>
      <c r="BZ108" s="184"/>
    </row>
    <row r="109" spans="3:78" s="186" customFormat="1" ht="20.100000000000001" customHeight="1" x14ac:dyDescent="0.2">
      <c r="C109" s="181"/>
      <c r="D109" s="191" t="s">
        <v>53</v>
      </c>
      <c r="E109" s="237"/>
      <c r="F109" s="238"/>
      <c r="G109" s="239"/>
      <c r="H109" s="189"/>
      <c r="I109" s="233"/>
      <c r="J109" s="234"/>
      <c r="K109" s="234"/>
      <c r="L109" s="234"/>
      <c r="M109" s="234"/>
      <c r="N109" s="234"/>
      <c r="O109" s="234"/>
      <c r="P109" s="234"/>
      <c r="Q109" s="235"/>
      <c r="R109" s="233"/>
      <c r="S109" s="234"/>
      <c r="T109" s="234"/>
      <c r="U109" s="234"/>
      <c r="V109" s="234"/>
      <c r="W109" s="234"/>
      <c r="X109" s="234"/>
      <c r="Y109" s="234"/>
      <c r="Z109" s="235"/>
      <c r="AA109" s="233"/>
      <c r="AB109" s="234"/>
      <c r="AC109" s="234"/>
      <c r="AD109" s="234"/>
      <c r="AE109" s="234"/>
      <c r="AF109" s="234"/>
      <c r="AG109" s="234"/>
      <c r="AH109" s="234"/>
      <c r="AI109" s="235"/>
      <c r="AJ109" s="233"/>
      <c r="AK109" s="234"/>
      <c r="AL109" s="234"/>
      <c r="AM109" s="234"/>
      <c r="AN109" s="234"/>
      <c r="AO109" s="234"/>
      <c r="AP109" s="234"/>
      <c r="AQ109" s="234"/>
      <c r="AR109" s="235"/>
      <c r="AS109" s="233"/>
      <c r="AT109" s="234"/>
      <c r="AU109" s="234"/>
      <c r="AV109" s="234"/>
      <c r="AW109" s="234"/>
      <c r="AX109" s="234"/>
      <c r="AY109" s="234"/>
      <c r="AZ109" s="234"/>
      <c r="BA109" s="235"/>
      <c r="BB109" s="233"/>
      <c r="BC109" s="234"/>
      <c r="BD109" s="234"/>
      <c r="BE109" s="234"/>
      <c r="BF109" s="234"/>
      <c r="BG109" s="234"/>
      <c r="BH109" s="234"/>
      <c r="BI109" s="234"/>
      <c r="BJ109" s="235"/>
      <c r="BK109" s="236">
        <f>SUM(I109:BJ109)</f>
        <v>0</v>
      </c>
      <c r="BL109" s="236"/>
      <c r="BM109" s="236"/>
      <c r="BN109" s="236"/>
      <c r="BO109" s="236"/>
      <c r="BP109" s="236"/>
      <c r="BQ109" s="236"/>
      <c r="BR109" s="236"/>
      <c r="BS109" s="236"/>
      <c r="BT109" s="183"/>
      <c r="BU109" s="184"/>
      <c r="BV109" s="185"/>
      <c r="BW109" s="185"/>
      <c r="BX109" s="185"/>
      <c r="BY109" s="185"/>
      <c r="BZ109" s="185"/>
    </row>
    <row r="110" spans="3:78" s="186" customFormat="1" ht="20.100000000000001" customHeight="1" x14ac:dyDescent="0.2">
      <c r="C110" s="181"/>
      <c r="D110" s="194" t="s">
        <v>54</v>
      </c>
      <c r="E110" s="240"/>
      <c r="F110" s="241"/>
      <c r="G110" s="242"/>
      <c r="H110" s="189"/>
      <c r="I110" s="233"/>
      <c r="J110" s="234"/>
      <c r="K110" s="234"/>
      <c r="L110" s="234"/>
      <c r="M110" s="234"/>
      <c r="N110" s="234"/>
      <c r="O110" s="234"/>
      <c r="P110" s="234"/>
      <c r="Q110" s="235"/>
      <c r="R110" s="233"/>
      <c r="S110" s="234"/>
      <c r="T110" s="234"/>
      <c r="U110" s="234"/>
      <c r="V110" s="234"/>
      <c r="W110" s="234"/>
      <c r="X110" s="234"/>
      <c r="Y110" s="234"/>
      <c r="Z110" s="235"/>
      <c r="AA110" s="233"/>
      <c r="AB110" s="234"/>
      <c r="AC110" s="234"/>
      <c r="AD110" s="234"/>
      <c r="AE110" s="234"/>
      <c r="AF110" s="234"/>
      <c r="AG110" s="234"/>
      <c r="AH110" s="234"/>
      <c r="AI110" s="235"/>
      <c r="AJ110" s="233"/>
      <c r="AK110" s="234"/>
      <c r="AL110" s="234"/>
      <c r="AM110" s="234"/>
      <c r="AN110" s="234"/>
      <c r="AO110" s="234"/>
      <c r="AP110" s="234"/>
      <c r="AQ110" s="234"/>
      <c r="AR110" s="235"/>
      <c r="AS110" s="233"/>
      <c r="AT110" s="234"/>
      <c r="AU110" s="234"/>
      <c r="AV110" s="234"/>
      <c r="AW110" s="234"/>
      <c r="AX110" s="234"/>
      <c r="AY110" s="234"/>
      <c r="AZ110" s="234"/>
      <c r="BA110" s="235"/>
      <c r="BB110" s="233"/>
      <c r="BC110" s="234"/>
      <c r="BD110" s="234"/>
      <c r="BE110" s="234"/>
      <c r="BF110" s="234"/>
      <c r="BG110" s="234"/>
      <c r="BH110" s="234"/>
      <c r="BI110" s="234"/>
      <c r="BJ110" s="235"/>
      <c r="BK110" s="236">
        <f>SUM(I110:BJ110)</f>
        <v>0</v>
      </c>
      <c r="BL110" s="236"/>
      <c r="BM110" s="236"/>
      <c r="BN110" s="236"/>
      <c r="BO110" s="236"/>
      <c r="BP110" s="236"/>
      <c r="BQ110" s="236"/>
      <c r="BR110" s="236"/>
      <c r="BS110" s="236"/>
      <c r="BT110" s="183"/>
      <c r="BU110" s="184"/>
      <c r="BV110" s="185"/>
      <c r="BW110" s="185"/>
      <c r="BX110" s="185"/>
      <c r="BY110" s="185"/>
      <c r="BZ110" s="185"/>
    </row>
    <row r="111" spans="3:78" s="186" customFormat="1" ht="20.100000000000001" customHeight="1" x14ac:dyDescent="0.2">
      <c r="C111" s="181"/>
      <c r="D111" s="187"/>
      <c r="E111" s="187"/>
      <c r="F111" s="188"/>
      <c r="G111" s="188"/>
      <c r="H111" s="189"/>
      <c r="I111" s="189"/>
      <c r="J111" s="189"/>
      <c r="K111" s="189"/>
      <c r="L111" s="189"/>
      <c r="M111" s="189"/>
      <c r="N111" s="189"/>
      <c r="O111" s="189"/>
      <c r="P111" s="189"/>
      <c r="Q111" s="189"/>
      <c r="R111" s="189"/>
      <c r="S111" s="189"/>
      <c r="T111" s="189"/>
      <c r="U111" s="189"/>
      <c r="V111" s="189"/>
      <c r="W111" s="189"/>
      <c r="X111" s="189"/>
      <c r="Y111" s="189"/>
      <c r="Z111" s="189"/>
      <c r="AA111" s="189"/>
      <c r="AB111" s="189"/>
      <c r="AC111" s="189"/>
      <c r="AD111" s="189"/>
      <c r="AE111" s="189"/>
      <c r="AF111" s="189"/>
      <c r="AG111" s="189"/>
      <c r="AH111" s="189"/>
      <c r="AI111" s="189"/>
      <c r="AJ111" s="189"/>
      <c r="AK111" s="189"/>
      <c r="AL111" s="189"/>
      <c r="AM111" s="189"/>
      <c r="AN111" s="189"/>
      <c r="AO111" s="189"/>
      <c r="AP111" s="189"/>
      <c r="AQ111" s="189"/>
      <c r="AR111" s="189"/>
      <c r="AS111" s="189"/>
      <c r="AT111" s="189"/>
      <c r="AU111" s="189"/>
      <c r="AV111" s="189"/>
      <c r="AW111" s="189"/>
      <c r="AX111" s="189"/>
      <c r="AY111" s="189"/>
      <c r="AZ111" s="189"/>
      <c r="BA111" s="189"/>
      <c r="BB111" s="243" t="s">
        <v>68</v>
      </c>
      <c r="BC111" s="243"/>
      <c r="BD111" s="243"/>
      <c r="BE111" s="243"/>
      <c r="BF111" s="243"/>
      <c r="BG111" s="243"/>
      <c r="BH111" s="243"/>
      <c r="BI111" s="243"/>
      <c r="BJ111" s="243"/>
      <c r="BK111" s="236">
        <f>SUM(BK106:BS110)</f>
        <v>0</v>
      </c>
      <c r="BL111" s="236"/>
      <c r="BM111" s="236"/>
      <c r="BN111" s="236"/>
      <c r="BO111" s="236"/>
      <c r="BP111" s="236"/>
      <c r="BQ111" s="236"/>
      <c r="BR111" s="236"/>
      <c r="BS111" s="236"/>
      <c r="BT111" s="183"/>
      <c r="BU111" s="184"/>
      <c r="BV111" s="185"/>
      <c r="BW111" s="185"/>
      <c r="BX111" s="185"/>
      <c r="BY111" s="185"/>
      <c r="BZ111" s="185"/>
    </row>
    <row r="112" spans="3:78" s="186" customFormat="1" ht="9.9499999999999993" customHeight="1" x14ac:dyDescent="0.2">
      <c r="C112" s="181"/>
      <c r="D112" s="187"/>
      <c r="E112" s="187"/>
      <c r="F112" s="188"/>
      <c r="G112" s="188"/>
      <c r="H112" s="189"/>
      <c r="I112" s="189"/>
      <c r="J112" s="189"/>
      <c r="K112" s="189"/>
      <c r="L112" s="189"/>
      <c r="M112" s="189"/>
      <c r="N112" s="189"/>
      <c r="O112" s="189"/>
      <c r="P112" s="189"/>
      <c r="Q112" s="189"/>
      <c r="R112" s="189"/>
      <c r="S112" s="189"/>
      <c r="T112" s="189"/>
      <c r="U112" s="189"/>
      <c r="V112" s="189"/>
      <c r="W112" s="189"/>
      <c r="X112" s="189"/>
      <c r="Y112" s="189"/>
      <c r="Z112" s="189"/>
      <c r="AA112" s="189"/>
      <c r="AB112" s="189"/>
      <c r="AC112" s="189"/>
      <c r="AD112" s="189"/>
      <c r="AE112" s="189"/>
      <c r="AF112" s="189"/>
      <c r="AG112" s="189"/>
      <c r="AH112" s="189"/>
      <c r="AI112" s="189"/>
      <c r="AJ112" s="189"/>
      <c r="AK112" s="189"/>
      <c r="AL112" s="189"/>
      <c r="AM112" s="189"/>
      <c r="AN112" s="189"/>
      <c r="AO112" s="189"/>
      <c r="AP112" s="189"/>
      <c r="AQ112" s="189"/>
      <c r="AR112" s="189"/>
      <c r="AS112" s="189"/>
      <c r="AT112" s="189"/>
      <c r="AU112" s="189"/>
      <c r="AV112" s="189"/>
      <c r="AW112" s="189"/>
      <c r="AX112" s="189"/>
      <c r="AY112" s="189"/>
      <c r="AZ112" s="189"/>
      <c r="BA112" s="189"/>
      <c r="BB112" s="189"/>
      <c r="BC112" s="189"/>
      <c r="BD112" s="189"/>
      <c r="BE112" s="189"/>
      <c r="BF112" s="189"/>
      <c r="BG112" s="189"/>
      <c r="BH112" s="189"/>
      <c r="BI112" s="189"/>
      <c r="BJ112" s="189"/>
      <c r="BK112" s="189"/>
      <c r="BL112" s="189"/>
      <c r="BM112" s="189"/>
      <c r="BN112" s="189"/>
      <c r="BO112" s="189"/>
      <c r="BP112" s="189"/>
      <c r="BQ112" s="189"/>
      <c r="BR112" s="189"/>
      <c r="BS112" s="189"/>
      <c r="BT112" s="183"/>
      <c r="BU112" s="184"/>
      <c r="BV112" s="185"/>
      <c r="BW112" s="185"/>
      <c r="BX112" s="185"/>
      <c r="BY112" s="185"/>
      <c r="BZ112" s="185"/>
    </row>
    <row r="113" spans="3:78" s="186" customFormat="1" ht="39.950000000000003" customHeight="1" x14ac:dyDescent="0.2">
      <c r="C113" s="181"/>
      <c r="D113" s="202">
        <v>14</v>
      </c>
      <c r="E113" s="244" t="s">
        <v>152</v>
      </c>
      <c r="F113" s="244"/>
      <c r="G113" s="245"/>
      <c r="H113" s="189"/>
      <c r="I113" s="223" t="s">
        <v>133</v>
      </c>
      <c r="J113" s="224"/>
      <c r="K113" s="224"/>
      <c r="L113" s="224"/>
      <c r="M113" s="224"/>
      <c r="N113" s="224"/>
      <c r="O113" s="224"/>
      <c r="P113" s="224"/>
      <c r="Q113" s="225"/>
      <c r="R113" s="226" t="s">
        <v>66</v>
      </c>
      <c r="S113" s="227"/>
      <c r="T113" s="227"/>
      <c r="U113" s="227"/>
      <c r="V113" s="227"/>
      <c r="W113" s="227"/>
      <c r="X113" s="227"/>
      <c r="Y113" s="227"/>
      <c r="Z113" s="228"/>
      <c r="AA113" s="226" t="s">
        <v>67</v>
      </c>
      <c r="AB113" s="227"/>
      <c r="AC113" s="227"/>
      <c r="AD113" s="227"/>
      <c r="AE113" s="227"/>
      <c r="AF113" s="227"/>
      <c r="AG113" s="227"/>
      <c r="AH113" s="227"/>
      <c r="AI113" s="228"/>
      <c r="AJ113" s="226" t="s">
        <v>124</v>
      </c>
      <c r="AK113" s="227"/>
      <c r="AL113" s="227"/>
      <c r="AM113" s="227"/>
      <c r="AN113" s="227"/>
      <c r="AO113" s="227"/>
      <c r="AP113" s="227"/>
      <c r="AQ113" s="227"/>
      <c r="AR113" s="228"/>
      <c r="AS113" s="226" t="s">
        <v>125</v>
      </c>
      <c r="AT113" s="227"/>
      <c r="AU113" s="227"/>
      <c r="AV113" s="227"/>
      <c r="AW113" s="227"/>
      <c r="AX113" s="227"/>
      <c r="AY113" s="227"/>
      <c r="AZ113" s="227"/>
      <c r="BA113" s="228"/>
      <c r="BB113" s="226" t="s">
        <v>126</v>
      </c>
      <c r="BC113" s="227"/>
      <c r="BD113" s="227"/>
      <c r="BE113" s="227"/>
      <c r="BF113" s="227"/>
      <c r="BG113" s="227"/>
      <c r="BH113" s="227"/>
      <c r="BI113" s="227"/>
      <c r="BJ113" s="228"/>
      <c r="BK113" s="226" t="s">
        <v>68</v>
      </c>
      <c r="BL113" s="227"/>
      <c r="BM113" s="227"/>
      <c r="BN113" s="227"/>
      <c r="BO113" s="227"/>
      <c r="BP113" s="227"/>
      <c r="BQ113" s="227"/>
      <c r="BR113" s="227"/>
      <c r="BS113" s="228"/>
      <c r="BT113" s="183"/>
      <c r="BU113" s="184"/>
      <c r="BV113" s="185"/>
      <c r="BW113" s="185"/>
      <c r="BX113" s="185"/>
      <c r="BY113" s="185"/>
      <c r="BZ113" s="185"/>
    </row>
    <row r="114" spans="3:78" s="186" customFormat="1" ht="20.100000000000001" customHeight="1" x14ac:dyDescent="0.2">
      <c r="C114" s="181"/>
      <c r="D114" s="191" t="s">
        <v>55</v>
      </c>
      <c r="E114" s="230"/>
      <c r="F114" s="231"/>
      <c r="G114" s="232"/>
      <c r="H114" s="189"/>
      <c r="I114" s="233"/>
      <c r="J114" s="234"/>
      <c r="K114" s="234"/>
      <c r="L114" s="234"/>
      <c r="M114" s="234"/>
      <c r="N114" s="234"/>
      <c r="O114" s="234"/>
      <c r="P114" s="234"/>
      <c r="Q114" s="235"/>
      <c r="R114" s="233"/>
      <c r="S114" s="234"/>
      <c r="T114" s="234"/>
      <c r="U114" s="234"/>
      <c r="V114" s="234"/>
      <c r="W114" s="234"/>
      <c r="X114" s="234"/>
      <c r="Y114" s="234"/>
      <c r="Z114" s="235"/>
      <c r="AA114" s="233"/>
      <c r="AB114" s="234"/>
      <c r="AC114" s="234"/>
      <c r="AD114" s="234"/>
      <c r="AE114" s="234"/>
      <c r="AF114" s="234"/>
      <c r="AG114" s="234"/>
      <c r="AH114" s="234"/>
      <c r="AI114" s="235"/>
      <c r="AJ114" s="233"/>
      <c r="AK114" s="234"/>
      <c r="AL114" s="234"/>
      <c r="AM114" s="234"/>
      <c r="AN114" s="234"/>
      <c r="AO114" s="234"/>
      <c r="AP114" s="234"/>
      <c r="AQ114" s="234"/>
      <c r="AR114" s="235"/>
      <c r="AS114" s="233"/>
      <c r="AT114" s="234"/>
      <c r="AU114" s="234"/>
      <c r="AV114" s="234"/>
      <c r="AW114" s="234"/>
      <c r="AX114" s="234"/>
      <c r="AY114" s="234"/>
      <c r="AZ114" s="234"/>
      <c r="BA114" s="235"/>
      <c r="BB114" s="233"/>
      <c r="BC114" s="234"/>
      <c r="BD114" s="234"/>
      <c r="BE114" s="234"/>
      <c r="BF114" s="234"/>
      <c r="BG114" s="234"/>
      <c r="BH114" s="234"/>
      <c r="BI114" s="234"/>
      <c r="BJ114" s="235"/>
      <c r="BK114" s="236">
        <f>SUM(I114:BJ114)</f>
        <v>0</v>
      </c>
      <c r="BL114" s="236"/>
      <c r="BM114" s="236"/>
      <c r="BN114" s="236"/>
      <c r="BO114" s="236"/>
      <c r="BP114" s="236"/>
      <c r="BQ114" s="236"/>
      <c r="BR114" s="236"/>
      <c r="BS114" s="236"/>
      <c r="BT114" s="183"/>
      <c r="BU114" s="184"/>
      <c r="BV114" s="185"/>
      <c r="BW114" s="185"/>
      <c r="BX114" s="185"/>
      <c r="BY114" s="185"/>
      <c r="BZ114" s="185"/>
    </row>
    <row r="115" spans="3:78" s="186" customFormat="1" ht="20.100000000000001" customHeight="1" x14ac:dyDescent="0.2">
      <c r="C115" s="181"/>
      <c r="D115" s="191" t="s">
        <v>56</v>
      </c>
      <c r="E115" s="237"/>
      <c r="F115" s="238"/>
      <c r="G115" s="239"/>
      <c r="H115" s="189"/>
      <c r="I115" s="233"/>
      <c r="J115" s="234"/>
      <c r="K115" s="234"/>
      <c r="L115" s="234"/>
      <c r="M115" s="234"/>
      <c r="N115" s="234"/>
      <c r="O115" s="234"/>
      <c r="P115" s="234"/>
      <c r="Q115" s="235"/>
      <c r="R115" s="233"/>
      <c r="S115" s="234"/>
      <c r="T115" s="234"/>
      <c r="U115" s="234"/>
      <c r="V115" s="234"/>
      <c r="W115" s="234"/>
      <c r="X115" s="234"/>
      <c r="Y115" s="234"/>
      <c r="Z115" s="235"/>
      <c r="AA115" s="233"/>
      <c r="AB115" s="234"/>
      <c r="AC115" s="234"/>
      <c r="AD115" s="234"/>
      <c r="AE115" s="234"/>
      <c r="AF115" s="234"/>
      <c r="AG115" s="234"/>
      <c r="AH115" s="234"/>
      <c r="AI115" s="235"/>
      <c r="AJ115" s="233"/>
      <c r="AK115" s="234"/>
      <c r="AL115" s="234"/>
      <c r="AM115" s="234"/>
      <c r="AN115" s="234"/>
      <c r="AO115" s="234"/>
      <c r="AP115" s="234"/>
      <c r="AQ115" s="234"/>
      <c r="AR115" s="235"/>
      <c r="AS115" s="233"/>
      <c r="AT115" s="234"/>
      <c r="AU115" s="234"/>
      <c r="AV115" s="234"/>
      <c r="AW115" s="234"/>
      <c r="AX115" s="234"/>
      <c r="AY115" s="234"/>
      <c r="AZ115" s="234"/>
      <c r="BA115" s="235"/>
      <c r="BB115" s="233"/>
      <c r="BC115" s="234"/>
      <c r="BD115" s="234"/>
      <c r="BE115" s="234"/>
      <c r="BF115" s="234"/>
      <c r="BG115" s="234"/>
      <c r="BH115" s="234"/>
      <c r="BI115" s="234"/>
      <c r="BJ115" s="235"/>
      <c r="BK115" s="236">
        <f>SUM(I115:BJ115)</f>
        <v>0</v>
      </c>
      <c r="BL115" s="236"/>
      <c r="BM115" s="236"/>
      <c r="BN115" s="236"/>
      <c r="BO115" s="236"/>
      <c r="BP115" s="236"/>
      <c r="BQ115" s="236"/>
      <c r="BR115" s="236"/>
      <c r="BS115" s="236"/>
      <c r="BT115" s="183"/>
      <c r="BU115" s="184"/>
      <c r="BV115" s="185"/>
      <c r="BW115" s="185"/>
      <c r="BX115" s="185"/>
      <c r="BY115" s="185"/>
      <c r="BZ115" s="185"/>
    </row>
    <row r="116" spans="3:78" s="192" customFormat="1" ht="20.100000000000001" customHeight="1" x14ac:dyDescent="0.2">
      <c r="C116" s="181"/>
      <c r="D116" s="191" t="s">
        <v>57</v>
      </c>
      <c r="E116" s="237"/>
      <c r="F116" s="238"/>
      <c r="G116" s="239"/>
      <c r="H116" s="189"/>
      <c r="I116" s="233"/>
      <c r="J116" s="234"/>
      <c r="K116" s="234"/>
      <c r="L116" s="234"/>
      <c r="M116" s="234"/>
      <c r="N116" s="234"/>
      <c r="O116" s="234"/>
      <c r="P116" s="234"/>
      <c r="Q116" s="235"/>
      <c r="R116" s="233"/>
      <c r="S116" s="234"/>
      <c r="T116" s="234"/>
      <c r="U116" s="234"/>
      <c r="V116" s="234"/>
      <c r="W116" s="234"/>
      <c r="X116" s="234"/>
      <c r="Y116" s="234"/>
      <c r="Z116" s="235"/>
      <c r="AA116" s="233"/>
      <c r="AB116" s="234"/>
      <c r="AC116" s="234"/>
      <c r="AD116" s="234"/>
      <c r="AE116" s="234"/>
      <c r="AF116" s="234"/>
      <c r="AG116" s="234"/>
      <c r="AH116" s="234"/>
      <c r="AI116" s="235"/>
      <c r="AJ116" s="233"/>
      <c r="AK116" s="234"/>
      <c r="AL116" s="234"/>
      <c r="AM116" s="234"/>
      <c r="AN116" s="234"/>
      <c r="AO116" s="234"/>
      <c r="AP116" s="234"/>
      <c r="AQ116" s="234"/>
      <c r="AR116" s="235"/>
      <c r="AS116" s="233"/>
      <c r="AT116" s="234"/>
      <c r="AU116" s="234"/>
      <c r="AV116" s="234"/>
      <c r="AW116" s="234"/>
      <c r="AX116" s="234"/>
      <c r="AY116" s="234"/>
      <c r="AZ116" s="234"/>
      <c r="BA116" s="235"/>
      <c r="BB116" s="233"/>
      <c r="BC116" s="234"/>
      <c r="BD116" s="234"/>
      <c r="BE116" s="234"/>
      <c r="BF116" s="234"/>
      <c r="BG116" s="234"/>
      <c r="BH116" s="234"/>
      <c r="BI116" s="234"/>
      <c r="BJ116" s="235"/>
      <c r="BK116" s="236">
        <f>SUM(I116:BJ116)</f>
        <v>0</v>
      </c>
      <c r="BL116" s="236"/>
      <c r="BM116" s="236"/>
      <c r="BN116" s="236"/>
      <c r="BO116" s="236"/>
      <c r="BP116" s="236"/>
      <c r="BQ116" s="236"/>
      <c r="BR116" s="236"/>
      <c r="BS116" s="236"/>
      <c r="BT116" s="183"/>
      <c r="BU116" s="184"/>
      <c r="BV116" s="184"/>
      <c r="BW116" s="184"/>
      <c r="BX116" s="184"/>
      <c r="BY116" s="184"/>
      <c r="BZ116" s="184"/>
    </row>
    <row r="117" spans="3:78" s="186" customFormat="1" ht="20.100000000000001" customHeight="1" x14ac:dyDescent="0.2">
      <c r="C117" s="181"/>
      <c r="D117" s="191" t="s">
        <v>58</v>
      </c>
      <c r="E117" s="237"/>
      <c r="F117" s="238"/>
      <c r="G117" s="239"/>
      <c r="H117" s="189"/>
      <c r="I117" s="233"/>
      <c r="J117" s="234"/>
      <c r="K117" s="234"/>
      <c r="L117" s="234"/>
      <c r="M117" s="234"/>
      <c r="N117" s="234"/>
      <c r="O117" s="234"/>
      <c r="P117" s="234"/>
      <c r="Q117" s="235"/>
      <c r="R117" s="233"/>
      <c r="S117" s="234"/>
      <c r="T117" s="234"/>
      <c r="U117" s="234"/>
      <c r="V117" s="234"/>
      <c r="W117" s="234"/>
      <c r="X117" s="234"/>
      <c r="Y117" s="234"/>
      <c r="Z117" s="235"/>
      <c r="AA117" s="233"/>
      <c r="AB117" s="234"/>
      <c r="AC117" s="234"/>
      <c r="AD117" s="234"/>
      <c r="AE117" s="234"/>
      <c r="AF117" s="234"/>
      <c r="AG117" s="234"/>
      <c r="AH117" s="234"/>
      <c r="AI117" s="235"/>
      <c r="AJ117" s="233"/>
      <c r="AK117" s="234"/>
      <c r="AL117" s="234"/>
      <c r="AM117" s="234"/>
      <c r="AN117" s="234"/>
      <c r="AO117" s="234"/>
      <c r="AP117" s="234"/>
      <c r="AQ117" s="234"/>
      <c r="AR117" s="235"/>
      <c r="AS117" s="233"/>
      <c r="AT117" s="234"/>
      <c r="AU117" s="234"/>
      <c r="AV117" s="234"/>
      <c r="AW117" s="234"/>
      <c r="AX117" s="234"/>
      <c r="AY117" s="234"/>
      <c r="AZ117" s="234"/>
      <c r="BA117" s="235"/>
      <c r="BB117" s="233"/>
      <c r="BC117" s="234"/>
      <c r="BD117" s="234"/>
      <c r="BE117" s="234"/>
      <c r="BF117" s="234"/>
      <c r="BG117" s="234"/>
      <c r="BH117" s="234"/>
      <c r="BI117" s="234"/>
      <c r="BJ117" s="235"/>
      <c r="BK117" s="236">
        <f>SUM(I117:BJ117)</f>
        <v>0</v>
      </c>
      <c r="BL117" s="236"/>
      <c r="BM117" s="236"/>
      <c r="BN117" s="236"/>
      <c r="BO117" s="236"/>
      <c r="BP117" s="236"/>
      <c r="BQ117" s="236"/>
      <c r="BR117" s="236"/>
      <c r="BS117" s="236"/>
      <c r="BT117" s="183"/>
      <c r="BU117" s="184"/>
      <c r="BV117" s="185"/>
      <c r="BW117" s="185"/>
      <c r="BX117" s="185"/>
      <c r="BY117" s="185"/>
      <c r="BZ117" s="185"/>
    </row>
    <row r="118" spans="3:78" s="186" customFormat="1" ht="20.100000000000001" customHeight="1" x14ac:dyDescent="0.2">
      <c r="C118" s="181"/>
      <c r="D118" s="194" t="s">
        <v>59</v>
      </c>
      <c r="E118" s="240"/>
      <c r="F118" s="241"/>
      <c r="G118" s="242"/>
      <c r="H118" s="189"/>
      <c r="I118" s="233"/>
      <c r="J118" s="234"/>
      <c r="K118" s="234"/>
      <c r="L118" s="234"/>
      <c r="M118" s="234"/>
      <c r="N118" s="234"/>
      <c r="O118" s="234"/>
      <c r="P118" s="234"/>
      <c r="Q118" s="235"/>
      <c r="R118" s="233"/>
      <c r="S118" s="234"/>
      <c r="T118" s="234"/>
      <c r="U118" s="234"/>
      <c r="V118" s="234"/>
      <c r="W118" s="234"/>
      <c r="X118" s="234"/>
      <c r="Y118" s="234"/>
      <c r="Z118" s="235"/>
      <c r="AA118" s="233"/>
      <c r="AB118" s="234"/>
      <c r="AC118" s="234"/>
      <c r="AD118" s="234"/>
      <c r="AE118" s="234"/>
      <c r="AF118" s="234"/>
      <c r="AG118" s="234"/>
      <c r="AH118" s="234"/>
      <c r="AI118" s="235"/>
      <c r="AJ118" s="233"/>
      <c r="AK118" s="234"/>
      <c r="AL118" s="234"/>
      <c r="AM118" s="234"/>
      <c r="AN118" s="234"/>
      <c r="AO118" s="234"/>
      <c r="AP118" s="234"/>
      <c r="AQ118" s="234"/>
      <c r="AR118" s="235"/>
      <c r="AS118" s="233"/>
      <c r="AT118" s="234"/>
      <c r="AU118" s="234"/>
      <c r="AV118" s="234"/>
      <c r="AW118" s="234"/>
      <c r="AX118" s="234"/>
      <c r="AY118" s="234"/>
      <c r="AZ118" s="234"/>
      <c r="BA118" s="235"/>
      <c r="BB118" s="233"/>
      <c r="BC118" s="234"/>
      <c r="BD118" s="234"/>
      <c r="BE118" s="234"/>
      <c r="BF118" s="234"/>
      <c r="BG118" s="234"/>
      <c r="BH118" s="234"/>
      <c r="BI118" s="234"/>
      <c r="BJ118" s="235"/>
      <c r="BK118" s="236">
        <f>SUM(I118:BJ118)</f>
        <v>0</v>
      </c>
      <c r="BL118" s="236"/>
      <c r="BM118" s="236"/>
      <c r="BN118" s="236"/>
      <c r="BO118" s="236"/>
      <c r="BP118" s="236"/>
      <c r="BQ118" s="236"/>
      <c r="BR118" s="236"/>
      <c r="BS118" s="236"/>
      <c r="BT118" s="183"/>
      <c r="BU118" s="184"/>
      <c r="BV118" s="185"/>
      <c r="BW118" s="185"/>
      <c r="BX118" s="185"/>
      <c r="BY118" s="185"/>
      <c r="BZ118" s="185"/>
    </row>
    <row r="119" spans="3:78" s="186" customFormat="1" ht="20.100000000000001" customHeight="1" x14ac:dyDescent="0.2">
      <c r="C119" s="181"/>
      <c r="D119" s="187"/>
      <c r="E119" s="187"/>
      <c r="F119" s="188"/>
      <c r="G119" s="188"/>
      <c r="H119" s="189"/>
      <c r="I119" s="189"/>
      <c r="J119" s="189"/>
      <c r="K119" s="189"/>
      <c r="L119" s="189"/>
      <c r="M119" s="189"/>
      <c r="N119" s="189"/>
      <c r="O119" s="189"/>
      <c r="P119" s="189"/>
      <c r="Q119" s="189"/>
      <c r="R119" s="189"/>
      <c r="S119" s="189"/>
      <c r="T119" s="189"/>
      <c r="U119" s="189"/>
      <c r="V119" s="189"/>
      <c r="W119" s="189"/>
      <c r="X119" s="189"/>
      <c r="Y119" s="189"/>
      <c r="Z119" s="189"/>
      <c r="AA119" s="189"/>
      <c r="AB119" s="189"/>
      <c r="AC119" s="189"/>
      <c r="AD119" s="189"/>
      <c r="AE119" s="189"/>
      <c r="AF119" s="189"/>
      <c r="AG119" s="189"/>
      <c r="AH119" s="189"/>
      <c r="AI119" s="189"/>
      <c r="AJ119" s="189"/>
      <c r="AK119" s="189"/>
      <c r="AL119" s="189"/>
      <c r="AM119" s="189"/>
      <c r="AN119" s="189"/>
      <c r="AO119" s="189"/>
      <c r="AP119" s="189"/>
      <c r="AQ119" s="189"/>
      <c r="AR119" s="189"/>
      <c r="AS119" s="189"/>
      <c r="AT119" s="189"/>
      <c r="AU119" s="189"/>
      <c r="AV119" s="189"/>
      <c r="AW119" s="189"/>
      <c r="AX119" s="189"/>
      <c r="AY119" s="189"/>
      <c r="AZ119" s="189"/>
      <c r="BA119" s="189"/>
      <c r="BB119" s="243" t="s">
        <v>68</v>
      </c>
      <c r="BC119" s="243"/>
      <c r="BD119" s="243"/>
      <c r="BE119" s="243"/>
      <c r="BF119" s="243"/>
      <c r="BG119" s="243"/>
      <c r="BH119" s="243"/>
      <c r="BI119" s="243"/>
      <c r="BJ119" s="243"/>
      <c r="BK119" s="236">
        <f>SUM(BK114:BS118)</f>
        <v>0</v>
      </c>
      <c r="BL119" s="236"/>
      <c r="BM119" s="236"/>
      <c r="BN119" s="236"/>
      <c r="BO119" s="236"/>
      <c r="BP119" s="236"/>
      <c r="BQ119" s="236"/>
      <c r="BR119" s="236"/>
      <c r="BS119" s="236"/>
      <c r="BT119" s="183"/>
      <c r="BU119" s="184"/>
      <c r="BV119" s="185"/>
      <c r="BW119" s="185"/>
      <c r="BX119" s="185"/>
      <c r="BY119" s="185"/>
      <c r="BZ119" s="185"/>
    </row>
    <row r="120" spans="3:78" s="186" customFormat="1" ht="9.9499999999999993" customHeight="1" x14ac:dyDescent="0.2">
      <c r="C120" s="181"/>
      <c r="D120" s="187"/>
      <c r="E120" s="187"/>
      <c r="F120" s="188"/>
      <c r="G120" s="188"/>
      <c r="H120" s="189"/>
      <c r="I120" s="189"/>
      <c r="J120" s="189"/>
      <c r="K120" s="189"/>
      <c r="L120" s="189"/>
      <c r="M120" s="189"/>
      <c r="N120" s="189"/>
      <c r="O120" s="189"/>
      <c r="P120" s="189"/>
      <c r="Q120" s="189"/>
      <c r="R120" s="189"/>
      <c r="S120" s="189"/>
      <c r="T120" s="189"/>
      <c r="U120" s="189"/>
      <c r="V120" s="189"/>
      <c r="W120" s="189"/>
      <c r="X120" s="189"/>
      <c r="Y120" s="189"/>
      <c r="Z120" s="189"/>
      <c r="AA120" s="189"/>
      <c r="AB120" s="189"/>
      <c r="AC120" s="189"/>
      <c r="AD120" s="189"/>
      <c r="AE120" s="189"/>
      <c r="AF120" s="189"/>
      <c r="AG120" s="189"/>
      <c r="AH120" s="189"/>
      <c r="AI120" s="189"/>
      <c r="AJ120" s="189"/>
      <c r="AK120" s="189"/>
      <c r="AL120" s="189"/>
      <c r="AM120" s="189"/>
      <c r="AN120" s="189"/>
      <c r="AO120" s="189"/>
      <c r="AP120" s="189"/>
      <c r="AQ120" s="189"/>
      <c r="AR120" s="189"/>
      <c r="AS120" s="189"/>
      <c r="AT120" s="189"/>
      <c r="AU120" s="189"/>
      <c r="AV120" s="189"/>
      <c r="AW120" s="189"/>
      <c r="AX120" s="189"/>
      <c r="AY120" s="189"/>
      <c r="AZ120" s="189"/>
      <c r="BA120" s="189"/>
      <c r="BB120" s="189"/>
      <c r="BC120" s="189"/>
      <c r="BD120" s="189"/>
      <c r="BE120" s="189"/>
      <c r="BF120" s="189"/>
      <c r="BG120" s="189"/>
      <c r="BH120" s="189"/>
      <c r="BI120" s="189"/>
      <c r="BJ120" s="189"/>
      <c r="BK120" s="189"/>
      <c r="BL120" s="189"/>
      <c r="BM120" s="189"/>
      <c r="BN120" s="189"/>
      <c r="BO120" s="189"/>
      <c r="BP120" s="189"/>
      <c r="BQ120" s="189"/>
      <c r="BR120" s="189"/>
      <c r="BS120" s="189"/>
      <c r="BT120" s="183"/>
      <c r="BU120" s="184"/>
      <c r="BV120" s="185"/>
      <c r="BW120" s="185"/>
      <c r="BX120" s="185"/>
      <c r="BY120" s="185"/>
      <c r="BZ120" s="185"/>
    </row>
    <row r="121" spans="3:78" s="186" customFormat="1" ht="39.950000000000003" customHeight="1" x14ac:dyDescent="0.2">
      <c r="C121" s="181"/>
      <c r="D121" s="190">
        <v>15</v>
      </c>
      <c r="E121" s="221" t="s">
        <v>76</v>
      </c>
      <c r="F121" s="221"/>
      <c r="G121" s="222"/>
      <c r="H121" s="189"/>
      <c r="I121" s="223" t="s">
        <v>133</v>
      </c>
      <c r="J121" s="224"/>
      <c r="K121" s="224"/>
      <c r="L121" s="224"/>
      <c r="M121" s="224"/>
      <c r="N121" s="224"/>
      <c r="O121" s="224"/>
      <c r="P121" s="224"/>
      <c r="Q121" s="225"/>
      <c r="R121" s="226" t="s">
        <v>66</v>
      </c>
      <c r="S121" s="227"/>
      <c r="T121" s="227"/>
      <c r="U121" s="227"/>
      <c r="V121" s="227"/>
      <c r="W121" s="227"/>
      <c r="X121" s="227"/>
      <c r="Y121" s="227"/>
      <c r="Z121" s="228"/>
      <c r="AA121" s="226" t="s">
        <v>67</v>
      </c>
      <c r="AB121" s="227"/>
      <c r="AC121" s="227"/>
      <c r="AD121" s="227"/>
      <c r="AE121" s="227"/>
      <c r="AF121" s="227"/>
      <c r="AG121" s="227"/>
      <c r="AH121" s="227"/>
      <c r="AI121" s="228"/>
      <c r="AJ121" s="226" t="s">
        <v>124</v>
      </c>
      <c r="AK121" s="227"/>
      <c r="AL121" s="227"/>
      <c r="AM121" s="227"/>
      <c r="AN121" s="227"/>
      <c r="AO121" s="227"/>
      <c r="AP121" s="227"/>
      <c r="AQ121" s="227"/>
      <c r="AR121" s="228"/>
      <c r="AS121" s="226" t="s">
        <v>125</v>
      </c>
      <c r="AT121" s="227"/>
      <c r="AU121" s="227"/>
      <c r="AV121" s="227"/>
      <c r="AW121" s="227"/>
      <c r="AX121" s="227"/>
      <c r="AY121" s="227"/>
      <c r="AZ121" s="227"/>
      <c r="BA121" s="228"/>
      <c r="BB121" s="226" t="s">
        <v>126</v>
      </c>
      <c r="BC121" s="227"/>
      <c r="BD121" s="227"/>
      <c r="BE121" s="227"/>
      <c r="BF121" s="227"/>
      <c r="BG121" s="227"/>
      <c r="BH121" s="227"/>
      <c r="BI121" s="227"/>
      <c r="BJ121" s="228"/>
      <c r="BK121" s="226" t="s">
        <v>68</v>
      </c>
      <c r="BL121" s="227"/>
      <c r="BM121" s="227"/>
      <c r="BN121" s="227"/>
      <c r="BO121" s="227"/>
      <c r="BP121" s="227"/>
      <c r="BQ121" s="227"/>
      <c r="BR121" s="227"/>
      <c r="BS121" s="228"/>
      <c r="BT121" s="183"/>
      <c r="BU121" s="184"/>
      <c r="BV121" s="185"/>
      <c r="BW121" s="185"/>
      <c r="BX121" s="185"/>
      <c r="BY121" s="185"/>
      <c r="BZ121" s="185"/>
    </row>
    <row r="122" spans="3:78" s="186" customFormat="1" ht="20.100000000000001" customHeight="1" x14ac:dyDescent="0.2">
      <c r="C122" s="181"/>
      <c r="D122" s="191" t="s">
        <v>60</v>
      </c>
      <c r="E122" s="230"/>
      <c r="F122" s="231"/>
      <c r="G122" s="232"/>
      <c r="H122" s="189"/>
      <c r="I122" s="233"/>
      <c r="J122" s="234"/>
      <c r="K122" s="234"/>
      <c r="L122" s="234"/>
      <c r="M122" s="234"/>
      <c r="N122" s="234"/>
      <c r="O122" s="234"/>
      <c r="P122" s="234"/>
      <c r="Q122" s="235"/>
      <c r="R122" s="233"/>
      <c r="S122" s="234"/>
      <c r="T122" s="234"/>
      <c r="U122" s="234"/>
      <c r="V122" s="234"/>
      <c r="W122" s="234"/>
      <c r="X122" s="234"/>
      <c r="Y122" s="234"/>
      <c r="Z122" s="235"/>
      <c r="AA122" s="233"/>
      <c r="AB122" s="234"/>
      <c r="AC122" s="234"/>
      <c r="AD122" s="234"/>
      <c r="AE122" s="234"/>
      <c r="AF122" s="234"/>
      <c r="AG122" s="234"/>
      <c r="AH122" s="234"/>
      <c r="AI122" s="235"/>
      <c r="AJ122" s="233"/>
      <c r="AK122" s="234"/>
      <c r="AL122" s="234"/>
      <c r="AM122" s="234"/>
      <c r="AN122" s="234"/>
      <c r="AO122" s="234"/>
      <c r="AP122" s="234"/>
      <c r="AQ122" s="234"/>
      <c r="AR122" s="235"/>
      <c r="AS122" s="233"/>
      <c r="AT122" s="234"/>
      <c r="AU122" s="234"/>
      <c r="AV122" s="234"/>
      <c r="AW122" s="234"/>
      <c r="AX122" s="234"/>
      <c r="AY122" s="234"/>
      <c r="AZ122" s="234"/>
      <c r="BA122" s="235"/>
      <c r="BB122" s="233"/>
      <c r="BC122" s="234"/>
      <c r="BD122" s="234"/>
      <c r="BE122" s="234"/>
      <c r="BF122" s="234"/>
      <c r="BG122" s="234"/>
      <c r="BH122" s="234"/>
      <c r="BI122" s="234"/>
      <c r="BJ122" s="235"/>
      <c r="BK122" s="236">
        <f>SUM(I122:BJ122)</f>
        <v>0</v>
      </c>
      <c r="BL122" s="236"/>
      <c r="BM122" s="236"/>
      <c r="BN122" s="236"/>
      <c r="BO122" s="236"/>
      <c r="BP122" s="236"/>
      <c r="BQ122" s="236"/>
      <c r="BR122" s="236"/>
      <c r="BS122" s="236"/>
      <c r="BT122" s="183"/>
      <c r="BU122" s="184"/>
      <c r="BV122" s="185"/>
      <c r="BW122" s="185"/>
      <c r="BX122" s="185"/>
      <c r="BY122" s="185"/>
      <c r="BZ122" s="185"/>
    </row>
    <row r="123" spans="3:78" s="186" customFormat="1" ht="20.100000000000001" customHeight="1" x14ac:dyDescent="0.2">
      <c r="C123" s="181"/>
      <c r="D123" s="191" t="s">
        <v>61</v>
      </c>
      <c r="E123" s="237"/>
      <c r="F123" s="238"/>
      <c r="G123" s="239"/>
      <c r="H123" s="189"/>
      <c r="I123" s="233"/>
      <c r="J123" s="234"/>
      <c r="K123" s="234"/>
      <c r="L123" s="234"/>
      <c r="M123" s="234"/>
      <c r="N123" s="234"/>
      <c r="O123" s="234"/>
      <c r="P123" s="234"/>
      <c r="Q123" s="235"/>
      <c r="R123" s="233"/>
      <c r="S123" s="234"/>
      <c r="T123" s="234"/>
      <c r="U123" s="234"/>
      <c r="V123" s="234"/>
      <c r="W123" s="234"/>
      <c r="X123" s="234"/>
      <c r="Y123" s="234"/>
      <c r="Z123" s="235"/>
      <c r="AA123" s="233"/>
      <c r="AB123" s="234"/>
      <c r="AC123" s="234"/>
      <c r="AD123" s="234"/>
      <c r="AE123" s="234"/>
      <c r="AF123" s="234"/>
      <c r="AG123" s="234"/>
      <c r="AH123" s="234"/>
      <c r="AI123" s="235"/>
      <c r="AJ123" s="233"/>
      <c r="AK123" s="234"/>
      <c r="AL123" s="234"/>
      <c r="AM123" s="234"/>
      <c r="AN123" s="234"/>
      <c r="AO123" s="234"/>
      <c r="AP123" s="234"/>
      <c r="AQ123" s="234"/>
      <c r="AR123" s="235"/>
      <c r="AS123" s="233"/>
      <c r="AT123" s="234"/>
      <c r="AU123" s="234"/>
      <c r="AV123" s="234"/>
      <c r="AW123" s="234"/>
      <c r="AX123" s="234"/>
      <c r="AY123" s="234"/>
      <c r="AZ123" s="234"/>
      <c r="BA123" s="235"/>
      <c r="BB123" s="233"/>
      <c r="BC123" s="234"/>
      <c r="BD123" s="234"/>
      <c r="BE123" s="234"/>
      <c r="BF123" s="234"/>
      <c r="BG123" s="234"/>
      <c r="BH123" s="234"/>
      <c r="BI123" s="234"/>
      <c r="BJ123" s="235"/>
      <c r="BK123" s="236">
        <f>SUM(I123:BJ123)</f>
        <v>0</v>
      </c>
      <c r="BL123" s="236"/>
      <c r="BM123" s="236"/>
      <c r="BN123" s="236"/>
      <c r="BO123" s="236"/>
      <c r="BP123" s="236"/>
      <c r="BQ123" s="236"/>
      <c r="BR123" s="236"/>
      <c r="BS123" s="236"/>
      <c r="BT123" s="183"/>
      <c r="BU123" s="184"/>
      <c r="BV123" s="185"/>
      <c r="BW123" s="185"/>
      <c r="BX123" s="185"/>
      <c r="BY123" s="185"/>
      <c r="BZ123" s="185"/>
    </row>
    <row r="124" spans="3:78" s="192" customFormat="1" ht="20.100000000000001" customHeight="1" x14ac:dyDescent="0.2">
      <c r="C124" s="181"/>
      <c r="D124" s="191" t="s">
        <v>62</v>
      </c>
      <c r="E124" s="237"/>
      <c r="F124" s="238"/>
      <c r="G124" s="239"/>
      <c r="H124" s="189"/>
      <c r="I124" s="233"/>
      <c r="J124" s="234"/>
      <c r="K124" s="234"/>
      <c r="L124" s="234"/>
      <c r="M124" s="234"/>
      <c r="N124" s="234"/>
      <c r="O124" s="234"/>
      <c r="P124" s="234"/>
      <c r="Q124" s="235"/>
      <c r="R124" s="233"/>
      <c r="S124" s="234"/>
      <c r="T124" s="234"/>
      <c r="U124" s="234"/>
      <c r="V124" s="234"/>
      <c r="W124" s="234"/>
      <c r="X124" s="234"/>
      <c r="Y124" s="234"/>
      <c r="Z124" s="235"/>
      <c r="AA124" s="233"/>
      <c r="AB124" s="234"/>
      <c r="AC124" s="234"/>
      <c r="AD124" s="234"/>
      <c r="AE124" s="234"/>
      <c r="AF124" s="234"/>
      <c r="AG124" s="234"/>
      <c r="AH124" s="234"/>
      <c r="AI124" s="235"/>
      <c r="AJ124" s="233"/>
      <c r="AK124" s="234"/>
      <c r="AL124" s="234"/>
      <c r="AM124" s="234"/>
      <c r="AN124" s="234"/>
      <c r="AO124" s="234"/>
      <c r="AP124" s="234"/>
      <c r="AQ124" s="234"/>
      <c r="AR124" s="235"/>
      <c r="AS124" s="233"/>
      <c r="AT124" s="234"/>
      <c r="AU124" s="234"/>
      <c r="AV124" s="234"/>
      <c r="AW124" s="234"/>
      <c r="AX124" s="234"/>
      <c r="AY124" s="234"/>
      <c r="AZ124" s="234"/>
      <c r="BA124" s="235"/>
      <c r="BB124" s="233"/>
      <c r="BC124" s="234"/>
      <c r="BD124" s="234"/>
      <c r="BE124" s="234"/>
      <c r="BF124" s="234"/>
      <c r="BG124" s="234"/>
      <c r="BH124" s="234"/>
      <c r="BI124" s="234"/>
      <c r="BJ124" s="235"/>
      <c r="BK124" s="236">
        <f>SUM(I124:BJ124)</f>
        <v>0</v>
      </c>
      <c r="BL124" s="236"/>
      <c r="BM124" s="236"/>
      <c r="BN124" s="236"/>
      <c r="BO124" s="236"/>
      <c r="BP124" s="236"/>
      <c r="BQ124" s="236"/>
      <c r="BR124" s="236"/>
      <c r="BS124" s="236"/>
      <c r="BT124" s="183"/>
      <c r="BU124" s="184"/>
      <c r="BV124" s="184"/>
      <c r="BW124" s="184"/>
      <c r="BX124" s="184"/>
      <c r="BY124" s="184"/>
      <c r="BZ124" s="184"/>
    </row>
    <row r="125" spans="3:78" s="186" customFormat="1" ht="20.100000000000001" customHeight="1" x14ac:dyDescent="0.2">
      <c r="C125" s="181"/>
      <c r="D125" s="191" t="s">
        <v>63</v>
      </c>
      <c r="E125" s="237"/>
      <c r="F125" s="238"/>
      <c r="G125" s="239"/>
      <c r="H125" s="189"/>
      <c r="I125" s="233"/>
      <c r="J125" s="234"/>
      <c r="K125" s="234"/>
      <c r="L125" s="234"/>
      <c r="M125" s="234"/>
      <c r="N125" s="234"/>
      <c r="O125" s="234"/>
      <c r="P125" s="234"/>
      <c r="Q125" s="235"/>
      <c r="R125" s="233"/>
      <c r="S125" s="234"/>
      <c r="T125" s="234"/>
      <c r="U125" s="234"/>
      <c r="V125" s="234"/>
      <c r="W125" s="234"/>
      <c r="X125" s="234"/>
      <c r="Y125" s="234"/>
      <c r="Z125" s="235"/>
      <c r="AA125" s="233"/>
      <c r="AB125" s="234"/>
      <c r="AC125" s="234"/>
      <c r="AD125" s="234"/>
      <c r="AE125" s="234"/>
      <c r="AF125" s="234"/>
      <c r="AG125" s="234"/>
      <c r="AH125" s="234"/>
      <c r="AI125" s="235"/>
      <c r="AJ125" s="233"/>
      <c r="AK125" s="234"/>
      <c r="AL125" s="234"/>
      <c r="AM125" s="234"/>
      <c r="AN125" s="234"/>
      <c r="AO125" s="234"/>
      <c r="AP125" s="234"/>
      <c r="AQ125" s="234"/>
      <c r="AR125" s="235"/>
      <c r="AS125" s="233"/>
      <c r="AT125" s="234"/>
      <c r="AU125" s="234"/>
      <c r="AV125" s="234"/>
      <c r="AW125" s="234"/>
      <c r="AX125" s="234"/>
      <c r="AY125" s="234"/>
      <c r="AZ125" s="234"/>
      <c r="BA125" s="235"/>
      <c r="BB125" s="233"/>
      <c r="BC125" s="234"/>
      <c r="BD125" s="234"/>
      <c r="BE125" s="234"/>
      <c r="BF125" s="234"/>
      <c r="BG125" s="234"/>
      <c r="BH125" s="234"/>
      <c r="BI125" s="234"/>
      <c r="BJ125" s="235"/>
      <c r="BK125" s="236">
        <f>SUM(I125:BJ125)</f>
        <v>0</v>
      </c>
      <c r="BL125" s="236"/>
      <c r="BM125" s="236"/>
      <c r="BN125" s="236"/>
      <c r="BO125" s="236"/>
      <c r="BP125" s="236"/>
      <c r="BQ125" s="236"/>
      <c r="BR125" s="236"/>
      <c r="BS125" s="236"/>
      <c r="BT125" s="183"/>
      <c r="BU125" s="184"/>
      <c r="BV125" s="185"/>
      <c r="BW125" s="185"/>
      <c r="BX125" s="185"/>
      <c r="BY125" s="185"/>
      <c r="BZ125" s="185"/>
    </row>
    <row r="126" spans="3:78" s="186" customFormat="1" ht="20.100000000000001" customHeight="1" x14ac:dyDescent="0.2">
      <c r="C126" s="181"/>
      <c r="D126" s="194" t="s">
        <v>64</v>
      </c>
      <c r="E126" s="240"/>
      <c r="F126" s="241"/>
      <c r="G126" s="242"/>
      <c r="H126" s="189"/>
      <c r="I126" s="233"/>
      <c r="J126" s="234"/>
      <c r="K126" s="234"/>
      <c r="L126" s="234"/>
      <c r="M126" s="234"/>
      <c r="N126" s="234"/>
      <c r="O126" s="234"/>
      <c r="P126" s="234"/>
      <c r="Q126" s="235"/>
      <c r="R126" s="233"/>
      <c r="S126" s="234"/>
      <c r="T126" s="234"/>
      <c r="U126" s="234"/>
      <c r="V126" s="234"/>
      <c r="W126" s="234"/>
      <c r="X126" s="234"/>
      <c r="Y126" s="234"/>
      <c r="Z126" s="235"/>
      <c r="AA126" s="233"/>
      <c r="AB126" s="234"/>
      <c r="AC126" s="234"/>
      <c r="AD126" s="234"/>
      <c r="AE126" s="234"/>
      <c r="AF126" s="234"/>
      <c r="AG126" s="234"/>
      <c r="AH126" s="234"/>
      <c r="AI126" s="235"/>
      <c r="AJ126" s="233"/>
      <c r="AK126" s="234"/>
      <c r="AL126" s="234"/>
      <c r="AM126" s="234"/>
      <c r="AN126" s="234"/>
      <c r="AO126" s="234"/>
      <c r="AP126" s="234"/>
      <c r="AQ126" s="234"/>
      <c r="AR126" s="235"/>
      <c r="AS126" s="233"/>
      <c r="AT126" s="234"/>
      <c r="AU126" s="234"/>
      <c r="AV126" s="234"/>
      <c r="AW126" s="234"/>
      <c r="AX126" s="234"/>
      <c r="AY126" s="234"/>
      <c r="AZ126" s="234"/>
      <c r="BA126" s="235"/>
      <c r="BB126" s="233"/>
      <c r="BC126" s="234"/>
      <c r="BD126" s="234"/>
      <c r="BE126" s="234"/>
      <c r="BF126" s="234"/>
      <c r="BG126" s="234"/>
      <c r="BH126" s="234"/>
      <c r="BI126" s="234"/>
      <c r="BJ126" s="235"/>
      <c r="BK126" s="236">
        <f>SUM(I126:BJ126)</f>
        <v>0</v>
      </c>
      <c r="BL126" s="236"/>
      <c r="BM126" s="236"/>
      <c r="BN126" s="236"/>
      <c r="BO126" s="236"/>
      <c r="BP126" s="236"/>
      <c r="BQ126" s="236"/>
      <c r="BR126" s="236"/>
      <c r="BS126" s="236"/>
      <c r="BT126" s="183"/>
      <c r="BU126" s="184"/>
      <c r="BV126" s="185"/>
      <c r="BW126" s="185"/>
      <c r="BX126" s="185"/>
      <c r="BY126" s="185"/>
      <c r="BZ126" s="185"/>
    </row>
    <row r="127" spans="3:78" s="186" customFormat="1" ht="20.100000000000001" customHeight="1" x14ac:dyDescent="0.2">
      <c r="C127" s="181"/>
      <c r="D127" s="187"/>
      <c r="E127" s="187"/>
      <c r="F127" s="188"/>
      <c r="G127" s="188"/>
      <c r="H127" s="189"/>
      <c r="I127" s="189"/>
      <c r="J127" s="189"/>
      <c r="K127" s="189"/>
      <c r="L127" s="189"/>
      <c r="M127" s="189"/>
      <c r="N127" s="189"/>
      <c r="O127" s="189"/>
      <c r="P127" s="189"/>
      <c r="Q127" s="189"/>
      <c r="R127" s="189"/>
      <c r="S127" s="189"/>
      <c r="T127" s="189"/>
      <c r="U127" s="189"/>
      <c r="V127" s="189"/>
      <c r="W127" s="189"/>
      <c r="X127" s="189"/>
      <c r="Y127" s="189"/>
      <c r="Z127" s="189"/>
      <c r="AA127" s="189"/>
      <c r="AB127" s="189"/>
      <c r="AC127" s="189"/>
      <c r="AD127" s="189"/>
      <c r="AE127" s="189"/>
      <c r="AF127" s="189"/>
      <c r="AG127" s="189"/>
      <c r="AH127" s="189"/>
      <c r="AI127" s="189"/>
      <c r="AJ127" s="189"/>
      <c r="AK127" s="189"/>
      <c r="AL127" s="189"/>
      <c r="AM127" s="189"/>
      <c r="AN127" s="189"/>
      <c r="AO127" s="189"/>
      <c r="AP127" s="189"/>
      <c r="AQ127" s="189"/>
      <c r="AR127" s="189"/>
      <c r="AS127" s="189"/>
      <c r="AT127" s="189"/>
      <c r="AU127" s="189"/>
      <c r="AV127" s="189"/>
      <c r="AW127" s="189"/>
      <c r="AX127" s="189"/>
      <c r="AY127" s="189"/>
      <c r="AZ127" s="189"/>
      <c r="BA127" s="189"/>
      <c r="BB127" s="243" t="s">
        <v>68</v>
      </c>
      <c r="BC127" s="243"/>
      <c r="BD127" s="243"/>
      <c r="BE127" s="243"/>
      <c r="BF127" s="243"/>
      <c r="BG127" s="243"/>
      <c r="BH127" s="243"/>
      <c r="BI127" s="243"/>
      <c r="BJ127" s="243"/>
      <c r="BK127" s="236">
        <f>SUM(BK122:BS126)</f>
        <v>0</v>
      </c>
      <c r="BL127" s="236"/>
      <c r="BM127" s="236"/>
      <c r="BN127" s="236"/>
      <c r="BO127" s="236"/>
      <c r="BP127" s="236"/>
      <c r="BQ127" s="236"/>
      <c r="BR127" s="236"/>
      <c r="BS127" s="236"/>
      <c r="BT127" s="183"/>
      <c r="BU127" s="184"/>
      <c r="BV127" s="185"/>
      <c r="BW127" s="185"/>
      <c r="BX127" s="185"/>
      <c r="BY127" s="185"/>
      <c r="BZ127" s="185"/>
    </row>
    <row r="128" spans="3:78" s="186" customFormat="1" ht="9.9499999999999993" customHeight="1" x14ac:dyDescent="0.2">
      <c r="C128" s="181"/>
      <c r="D128" s="187"/>
      <c r="E128" s="187"/>
      <c r="F128" s="188"/>
      <c r="G128" s="188"/>
      <c r="H128" s="189"/>
      <c r="I128" s="189"/>
      <c r="J128" s="189"/>
      <c r="K128" s="189"/>
      <c r="L128" s="189"/>
      <c r="M128" s="189"/>
      <c r="N128" s="189"/>
      <c r="O128" s="189"/>
      <c r="P128" s="189"/>
      <c r="Q128" s="189"/>
      <c r="R128" s="189"/>
      <c r="S128" s="189"/>
      <c r="T128" s="189"/>
      <c r="U128" s="189"/>
      <c r="V128" s="189"/>
      <c r="W128" s="189"/>
      <c r="X128" s="189"/>
      <c r="Y128" s="189"/>
      <c r="Z128" s="189"/>
      <c r="AA128" s="189"/>
      <c r="AB128" s="189"/>
      <c r="AC128" s="189"/>
      <c r="AD128" s="189"/>
      <c r="AE128" s="189"/>
      <c r="AF128" s="189"/>
      <c r="AG128" s="189"/>
      <c r="AH128" s="189"/>
      <c r="AI128" s="189"/>
      <c r="AJ128" s="189"/>
      <c r="AK128" s="189"/>
      <c r="AL128" s="189"/>
      <c r="AM128" s="189"/>
      <c r="AN128" s="189"/>
      <c r="AO128" s="189"/>
      <c r="AP128" s="189"/>
      <c r="AQ128" s="189"/>
      <c r="AR128" s="189"/>
      <c r="AS128" s="189"/>
      <c r="AT128" s="189"/>
      <c r="AU128" s="189"/>
      <c r="AV128" s="189"/>
      <c r="AW128" s="189"/>
      <c r="AX128" s="189"/>
      <c r="AY128" s="189"/>
      <c r="AZ128" s="189"/>
      <c r="BA128" s="189"/>
      <c r="BB128" s="189"/>
      <c r="BC128" s="189"/>
      <c r="BD128" s="189"/>
      <c r="BE128" s="189"/>
      <c r="BF128" s="189"/>
      <c r="BG128" s="189"/>
      <c r="BH128" s="189"/>
      <c r="BI128" s="189"/>
      <c r="BJ128" s="189"/>
      <c r="BK128" s="189"/>
      <c r="BL128" s="189"/>
      <c r="BM128" s="189"/>
      <c r="BN128" s="189"/>
      <c r="BO128" s="189"/>
      <c r="BP128" s="189"/>
      <c r="BQ128" s="189"/>
      <c r="BR128" s="189"/>
      <c r="BS128" s="189"/>
      <c r="BT128" s="183"/>
      <c r="BU128" s="184"/>
      <c r="BV128" s="185"/>
      <c r="BW128" s="185"/>
      <c r="BX128" s="185"/>
      <c r="BY128" s="185"/>
      <c r="BZ128" s="185"/>
    </row>
    <row r="129" spans="3:78" s="186" customFormat="1" ht="20.100000000000001" customHeight="1" x14ac:dyDescent="0.2">
      <c r="C129" s="181"/>
      <c r="D129" s="187"/>
      <c r="E129" s="187"/>
      <c r="F129" s="188"/>
      <c r="G129" s="195" t="s">
        <v>128</v>
      </c>
      <c r="H129" s="189"/>
      <c r="I129" s="236">
        <f>SUM(I9:Q126)</f>
        <v>1000000</v>
      </c>
      <c r="J129" s="236"/>
      <c r="K129" s="236"/>
      <c r="L129" s="236"/>
      <c r="M129" s="236"/>
      <c r="N129" s="236"/>
      <c r="O129" s="236"/>
      <c r="P129" s="236"/>
      <c r="Q129" s="236"/>
      <c r="R129" s="236">
        <f>SUM(R9:Z126)</f>
        <v>250000</v>
      </c>
      <c r="S129" s="236"/>
      <c r="T129" s="236"/>
      <c r="U129" s="236"/>
      <c r="V129" s="236"/>
      <c r="W129" s="236"/>
      <c r="X129" s="236"/>
      <c r="Y129" s="236"/>
      <c r="Z129" s="236"/>
      <c r="AA129" s="236">
        <f>SUM(AA9:AI126)</f>
        <v>200000</v>
      </c>
      <c r="AB129" s="236"/>
      <c r="AC129" s="236"/>
      <c r="AD129" s="236"/>
      <c r="AE129" s="236"/>
      <c r="AF129" s="236"/>
      <c r="AG129" s="236"/>
      <c r="AH129" s="236"/>
      <c r="AI129" s="236"/>
      <c r="AJ129" s="236">
        <f>SUM(AJ9:AR126)</f>
        <v>150000</v>
      </c>
      <c r="AK129" s="236"/>
      <c r="AL129" s="236"/>
      <c r="AM129" s="236"/>
      <c r="AN129" s="236"/>
      <c r="AO129" s="236"/>
      <c r="AP129" s="236"/>
      <c r="AQ129" s="236"/>
      <c r="AR129" s="236"/>
      <c r="AS129" s="236">
        <f>SUM(AS9:BA126)</f>
        <v>100000</v>
      </c>
      <c r="AT129" s="236"/>
      <c r="AU129" s="236"/>
      <c r="AV129" s="236"/>
      <c r="AW129" s="236"/>
      <c r="AX129" s="236"/>
      <c r="AY129" s="236"/>
      <c r="AZ129" s="236"/>
      <c r="BA129" s="236"/>
      <c r="BB129" s="236">
        <f>SUM(BB9:BJ126)</f>
        <v>50000</v>
      </c>
      <c r="BC129" s="236"/>
      <c r="BD129" s="236"/>
      <c r="BE129" s="236"/>
      <c r="BF129" s="236"/>
      <c r="BG129" s="236"/>
      <c r="BH129" s="236"/>
      <c r="BI129" s="236"/>
      <c r="BJ129" s="236"/>
      <c r="BK129" s="236">
        <f>+BK15+BK23+BK31+BK39+BK47+BK55+BK63+BK71+BK79+BK87+BK95+BK103+BK111+BK119+BK127</f>
        <v>1750000</v>
      </c>
      <c r="BL129" s="236"/>
      <c r="BM129" s="236"/>
      <c r="BN129" s="236"/>
      <c r="BO129" s="236"/>
      <c r="BP129" s="236"/>
      <c r="BQ129" s="236"/>
      <c r="BR129" s="236"/>
      <c r="BS129" s="236"/>
      <c r="BT129" s="183"/>
      <c r="BU129" s="184"/>
      <c r="BV129" s="185"/>
      <c r="BW129" s="185"/>
      <c r="BX129" s="185"/>
      <c r="BY129" s="185"/>
      <c r="BZ129" s="185"/>
    </row>
    <row r="130" spans="3:78" s="186" customFormat="1" ht="20.100000000000001" customHeight="1" x14ac:dyDescent="0.2">
      <c r="C130" s="181"/>
      <c r="D130" s="187"/>
      <c r="E130" s="187"/>
      <c r="F130" s="188"/>
      <c r="G130" s="188"/>
      <c r="H130" s="189"/>
      <c r="I130" s="189"/>
      <c r="J130" s="189"/>
      <c r="K130" s="189"/>
      <c r="L130" s="189"/>
      <c r="M130" s="189"/>
      <c r="N130" s="189"/>
      <c r="O130" s="189"/>
      <c r="P130" s="189"/>
      <c r="Q130" s="189"/>
      <c r="R130" s="189"/>
      <c r="S130" s="189"/>
      <c r="T130" s="189"/>
      <c r="U130" s="189"/>
      <c r="V130" s="189"/>
      <c r="W130" s="189"/>
      <c r="X130" s="189"/>
      <c r="Y130" s="189"/>
      <c r="Z130" s="189"/>
      <c r="AA130" s="189"/>
      <c r="AB130" s="189"/>
      <c r="AC130" s="189"/>
      <c r="AD130" s="189"/>
      <c r="AE130" s="189"/>
      <c r="AF130" s="189"/>
      <c r="AG130" s="189"/>
      <c r="AH130" s="189"/>
      <c r="AI130" s="189"/>
      <c r="AJ130" s="246"/>
      <c r="AK130" s="246"/>
      <c r="AL130" s="246"/>
      <c r="AM130" s="246"/>
      <c r="AN130" s="246"/>
      <c r="AO130" s="246"/>
      <c r="AP130" s="246"/>
      <c r="AQ130" s="246"/>
      <c r="AR130" s="246"/>
      <c r="AS130" s="246"/>
      <c r="AT130" s="246"/>
      <c r="AU130" s="246"/>
      <c r="AV130" s="246"/>
      <c r="AW130" s="246"/>
      <c r="AX130" s="246"/>
      <c r="AY130" s="246"/>
      <c r="AZ130" s="246"/>
      <c r="BA130" s="246"/>
      <c r="BB130" s="247"/>
      <c r="BC130" s="247"/>
      <c r="BD130" s="247"/>
      <c r="BE130" s="247"/>
      <c r="BF130" s="247"/>
      <c r="BG130" s="247"/>
      <c r="BH130" s="247"/>
      <c r="BI130" s="247"/>
      <c r="BJ130" s="247"/>
      <c r="BK130" s="247"/>
      <c r="BL130" s="247"/>
      <c r="BM130" s="247"/>
      <c r="BN130" s="247"/>
      <c r="BO130" s="247"/>
      <c r="BP130" s="247"/>
      <c r="BQ130" s="247"/>
      <c r="BR130" s="247"/>
      <c r="BS130" s="247"/>
      <c r="BT130" s="183"/>
      <c r="BU130" s="184"/>
      <c r="BV130" s="185"/>
      <c r="BW130" s="185"/>
      <c r="BX130" s="185"/>
      <c r="BY130" s="185"/>
      <c r="BZ130" s="185"/>
    </row>
    <row r="131" spans="3:78" s="186" customFormat="1" ht="20.100000000000001" customHeight="1" x14ac:dyDescent="0.2">
      <c r="C131" s="196"/>
      <c r="D131" s="197"/>
      <c r="E131" s="197"/>
      <c r="F131" s="197"/>
      <c r="G131" s="197"/>
      <c r="H131" s="197"/>
      <c r="I131" s="197"/>
      <c r="J131" s="197"/>
      <c r="K131" s="197"/>
      <c r="L131" s="197"/>
      <c r="M131" s="197"/>
      <c r="N131" s="197"/>
      <c r="O131" s="197"/>
      <c r="P131" s="197"/>
      <c r="Q131" s="197"/>
      <c r="R131" s="197"/>
      <c r="S131" s="197"/>
      <c r="T131" s="197"/>
      <c r="U131" s="197"/>
      <c r="V131" s="197"/>
      <c r="W131" s="197"/>
      <c r="X131" s="197"/>
      <c r="Y131" s="197"/>
      <c r="Z131" s="197"/>
      <c r="AA131" s="197"/>
      <c r="AB131" s="197"/>
      <c r="AC131" s="197"/>
      <c r="AD131" s="197"/>
      <c r="AE131" s="197"/>
      <c r="AF131" s="197"/>
      <c r="AG131" s="197"/>
      <c r="AH131" s="197"/>
      <c r="AI131" s="197"/>
      <c r="AJ131" s="197"/>
      <c r="AK131" s="197"/>
      <c r="AL131" s="197"/>
      <c r="AM131" s="197"/>
      <c r="AN131" s="197"/>
      <c r="AO131" s="197"/>
      <c r="AP131" s="197"/>
      <c r="AQ131" s="197"/>
      <c r="AR131" s="197"/>
      <c r="AS131" s="197"/>
      <c r="AT131" s="197"/>
      <c r="AU131" s="197"/>
      <c r="AV131" s="197"/>
      <c r="AW131" s="197"/>
      <c r="AX131" s="197"/>
      <c r="AY131" s="197"/>
      <c r="AZ131" s="197"/>
      <c r="BA131" s="197"/>
      <c r="BB131" s="197"/>
      <c r="BC131" s="197"/>
      <c r="BD131" s="197"/>
      <c r="BE131" s="197"/>
      <c r="BF131" s="197"/>
      <c r="BG131" s="197"/>
      <c r="BH131" s="197"/>
      <c r="BI131" s="197"/>
      <c r="BJ131" s="197"/>
      <c r="BK131" s="197"/>
      <c r="BL131" s="197"/>
      <c r="BM131" s="197"/>
      <c r="BN131" s="197"/>
      <c r="BO131" s="197"/>
      <c r="BP131" s="197"/>
      <c r="BQ131" s="197"/>
      <c r="BR131" s="197"/>
      <c r="BS131" s="197"/>
      <c r="BT131" s="198"/>
      <c r="BU131" s="184"/>
      <c r="BV131" s="185"/>
      <c r="BW131" s="185"/>
      <c r="BX131" s="185"/>
      <c r="BY131" s="185"/>
      <c r="BZ131" s="185"/>
    </row>
    <row r="132" spans="3:78" ht="20.100000000000001" customHeight="1" x14ac:dyDescent="0.2">
      <c r="C132" s="11"/>
      <c r="D132" s="11"/>
      <c r="E132" s="11"/>
      <c r="F132" s="199"/>
      <c r="G132" s="199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0"/>
      <c r="BW132" s="10"/>
      <c r="BX132" s="10"/>
      <c r="BY132" s="10"/>
      <c r="BZ132" s="10"/>
    </row>
    <row r="133" spans="3:78" ht="20.100000000000001" customHeight="1" x14ac:dyDescent="0.2">
      <c r="C133" s="11"/>
      <c r="D133" s="11"/>
      <c r="E133" s="200"/>
      <c r="F133" s="199"/>
      <c r="G133" s="199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0"/>
      <c r="BW133" s="10"/>
      <c r="BX133" s="10"/>
      <c r="BY133" s="10"/>
      <c r="BZ133" s="10"/>
    </row>
    <row r="134" spans="3:78" ht="20.100000000000001" customHeight="1" x14ac:dyDescent="0.2">
      <c r="C134" s="11"/>
      <c r="D134" s="11"/>
      <c r="E134" s="200"/>
      <c r="F134" s="199"/>
      <c r="G134" s="199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0"/>
      <c r="BW134" s="10"/>
      <c r="BX134" s="10"/>
      <c r="BY134" s="10"/>
      <c r="BZ134" s="10"/>
    </row>
    <row r="135" spans="3:78" ht="20.100000000000001" customHeight="1" x14ac:dyDescent="0.2">
      <c r="C135" s="11"/>
      <c r="D135" s="11"/>
      <c r="E135" s="200"/>
      <c r="F135" s="199"/>
      <c r="G135" s="199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0"/>
      <c r="BW135" s="10"/>
      <c r="BX135" s="10"/>
      <c r="BY135" s="10"/>
      <c r="BZ135" s="10"/>
    </row>
    <row r="136" spans="3:78" ht="20.100000000000001" customHeight="1" x14ac:dyDescent="0.2">
      <c r="C136" s="11"/>
      <c r="D136" s="11"/>
      <c r="E136" s="200"/>
      <c r="F136" s="199"/>
      <c r="G136" s="199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0"/>
      <c r="BW136" s="10"/>
      <c r="BX136" s="10"/>
      <c r="BY136" s="10"/>
      <c r="BZ136" s="10"/>
    </row>
    <row r="137" spans="3:78" ht="20.100000000000001" customHeight="1" x14ac:dyDescent="0.2">
      <c r="C137" s="11"/>
      <c r="D137" s="11"/>
      <c r="E137" s="200"/>
      <c r="F137" s="199"/>
      <c r="G137" s="199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0"/>
      <c r="BW137" s="10"/>
      <c r="BX137" s="10"/>
      <c r="BY137" s="10"/>
      <c r="BZ137" s="10"/>
    </row>
    <row r="138" spans="3:78" ht="20.100000000000001" customHeight="1" x14ac:dyDescent="0.2">
      <c r="C138" s="11"/>
      <c r="D138" s="11"/>
      <c r="E138" s="200"/>
      <c r="F138" s="199"/>
      <c r="G138" s="199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0"/>
      <c r="BW138" s="10"/>
      <c r="BX138" s="10"/>
      <c r="BY138" s="10"/>
      <c r="BZ138" s="10"/>
    </row>
    <row r="139" spans="3:78" ht="20.100000000000001" customHeight="1" x14ac:dyDescent="0.2">
      <c r="C139" s="11"/>
      <c r="D139" s="11"/>
      <c r="E139" s="200"/>
      <c r="F139" s="199"/>
      <c r="G139" s="199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0"/>
      <c r="BW139" s="10"/>
      <c r="BX139" s="10"/>
      <c r="BY139" s="10"/>
      <c r="BZ139" s="10"/>
    </row>
    <row r="140" spans="3:78" ht="20.100000000000001" customHeight="1" x14ac:dyDescent="0.2">
      <c r="C140" s="11"/>
      <c r="D140" s="11"/>
      <c r="E140" s="200"/>
      <c r="F140" s="199"/>
      <c r="G140" s="199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0"/>
      <c r="BW140" s="10"/>
      <c r="BX140" s="10"/>
      <c r="BY140" s="10"/>
      <c r="BZ140" s="10"/>
    </row>
    <row r="141" spans="3:78" ht="20.100000000000001" customHeight="1" x14ac:dyDescent="0.2">
      <c r="C141" s="11"/>
      <c r="D141" s="11"/>
      <c r="E141" s="200"/>
      <c r="F141" s="199"/>
      <c r="G141" s="199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0"/>
      <c r="BW141" s="10"/>
      <c r="BX141" s="10"/>
      <c r="BY141" s="10"/>
      <c r="BZ141" s="10"/>
    </row>
    <row r="142" spans="3:78" ht="20.100000000000001" customHeight="1" x14ac:dyDescent="0.2">
      <c r="C142" s="11"/>
      <c r="D142" s="11"/>
      <c r="E142" s="200"/>
      <c r="F142" s="199"/>
      <c r="G142" s="199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0"/>
      <c r="BW142" s="10"/>
      <c r="BX142" s="10"/>
      <c r="BY142" s="10"/>
      <c r="BZ142" s="10"/>
    </row>
    <row r="143" spans="3:78" ht="20.100000000000001" customHeight="1" x14ac:dyDescent="0.2">
      <c r="C143" s="11"/>
      <c r="D143" s="11"/>
      <c r="E143" s="200"/>
      <c r="F143" s="199"/>
      <c r="G143" s="199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0"/>
      <c r="BW143" s="10"/>
      <c r="BX143" s="10"/>
      <c r="BY143" s="10"/>
      <c r="BZ143" s="10"/>
    </row>
    <row r="144" spans="3:78" ht="20.100000000000001" customHeight="1" x14ac:dyDescent="0.2">
      <c r="C144" s="11"/>
      <c r="D144" s="11"/>
      <c r="E144" s="200"/>
      <c r="F144" s="199"/>
      <c r="G144" s="199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0"/>
      <c r="BW144" s="10"/>
      <c r="BX144" s="10"/>
      <c r="BY144" s="10"/>
      <c r="BZ144" s="10"/>
    </row>
    <row r="145" spans="3:78" ht="20.100000000000001" customHeight="1" x14ac:dyDescent="0.2">
      <c r="C145" s="11"/>
      <c r="D145" s="11"/>
      <c r="E145" s="200"/>
      <c r="F145" s="199"/>
      <c r="G145" s="199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0"/>
      <c r="BW145" s="10"/>
      <c r="BX145" s="10"/>
      <c r="BY145" s="10"/>
      <c r="BZ145" s="10"/>
    </row>
    <row r="146" spans="3:78" ht="20.100000000000001" customHeight="1" x14ac:dyDescent="0.2">
      <c r="C146" s="11"/>
      <c r="D146" s="11"/>
      <c r="E146" s="200"/>
      <c r="F146" s="199"/>
      <c r="G146" s="199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0"/>
      <c r="BW146" s="10"/>
      <c r="BX146" s="10"/>
      <c r="BY146" s="10"/>
      <c r="BZ146" s="10"/>
    </row>
    <row r="147" spans="3:78" ht="20.100000000000001" customHeight="1" x14ac:dyDescent="0.2">
      <c r="C147" s="11"/>
      <c r="D147" s="11"/>
      <c r="E147" s="200"/>
      <c r="F147" s="199"/>
      <c r="G147" s="199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0"/>
      <c r="BW147" s="10"/>
      <c r="BX147" s="10"/>
      <c r="BY147" s="10"/>
      <c r="BZ147" s="10"/>
    </row>
    <row r="148" spans="3:78" ht="20.100000000000001" customHeight="1" x14ac:dyDescent="0.2">
      <c r="C148" s="11"/>
      <c r="D148" s="11"/>
      <c r="E148" s="200"/>
      <c r="F148" s="199"/>
      <c r="G148" s="199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0"/>
      <c r="BW148" s="10"/>
      <c r="BX148" s="10"/>
      <c r="BY148" s="10"/>
      <c r="BZ148" s="10"/>
    </row>
    <row r="149" spans="3:78" ht="20.100000000000001" customHeight="1" x14ac:dyDescent="0.2">
      <c r="C149" s="11"/>
      <c r="D149" s="11"/>
      <c r="E149" s="200"/>
      <c r="F149" s="199"/>
      <c r="G149" s="199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0"/>
      <c r="BW149" s="10"/>
      <c r="BX149" s="10"/>
      <c r="BY149" s="10"/>
      <c r="BZ149" s="10"/>
    </row>
    <row r="150" spans="3:78" ht="20.100000000000001" customHeight="1" x14ac:dyDescent="0.2">
      <c r="C150" s="11"/>
      <c r="D150" s="11"/>
      <c r="E150" s="200"/>
      <c r="F150" s="199"/>
      <c r="G150" s="199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0"/>
      <c r="BW150" s="10"/>
      <c r="BX150" s="10"/>
      <c r="BY150" s="10"/>
      <c r="BZ150" s="10"/>
    </row>
    <row r="151" spans="3:78" ht="20.100000000000001" customHeight="1" x14ac:dyDescent="0.2">
      <c r="C151" s="11"/>
      <c r="D151" s="11"/>
      <c r="E151" s="200"/>
      <c r="F151" s="199"/>
      <c r="G151" s="199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0"/>
      <c r="BW151" s="10"/>
      <c r="BX151" s="10"/>
      <c r="BY151" s="10"/>
      <c r="BZ151" s="10"/>
    </row>
    <row r="152" spans="3:78" ht="20.100000000000001" customHeight="1" x14ac:dyDescent="0.2">
      <c r="C152" s="11"/>
      <c r="D152" s="11"/>
      <c r="E152" s="200"/>
      <c r="F152" s="199"/>
      <c r="G152" s="199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0"/>
      <c r="BW152" s="10"/>
      <c r="BX152" s="10"/>
      <c r="BY152" s="10"/>
      <c r="BZ152" s="10"/>
    </row>
    <row r="153" spans="3:78" ht="20.100000000000001" customHeight="1" x14ac:dyDescent="0.2">
      <c r="C153" s="11"/>
      <c r="D153" s="11"/>
      <c r="E153" s="200"/>
      <c r="F153" s="199"/>
      <c r="G153" s="199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0"/>
      <c r="BW153" s="10"/>
      <c r="BX153" s="10"/>
      <c r="BY153" s="10"/>
      <c r="BZ153" s="10"/>
    </row>
    <row r="154" spans="3:78" ht="20.100000000000001" customHeight="1" x14ac:dyDescent="0.2">
      <c r="C154" s="11"/>
      <c r="D154" s="11"/>
      <c r="E154" s="200"/>
      <c r="F154" s="199"/>
      <c r="G154" s="199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0"/>
      <c r="BW154" s="10"/>
      <c r="BX154" s="10"/>
      <c r="BY154" s="10"/>
      <c r="BZ154" s="10"/>
    </row>
    <row r="155" spans="3:78" ht="20.100000000000001" customHeight="1" x14ac:dyDescent="0.2">
      <c r="C155" s="11"/>
      <c r="D155" s="11"/>
      <c r="E155" s="200"/>
      <c r="F155" s="199"/>
      <c r="G155" s="199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0"/>
      <c r="BW155" s="10"/>
      <c r="BX155" s="10"/>
      <c r="BY155" s="10"/>
      <c r="BZ155" s="10"/>
    </row>
    <row r="156" spans="3:78" ht="20.100000000000001" customHeight="1" x14ac:dyDescent="0.2">
      <c r="C156" s="11"/>
      <c r="D156" s="11"/>
      <c r="E156" s="200"/>
      <c r="F156" s="199"/>
      <c r="G156" s="199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0"/>
      <c r="BW156" s="10"/>
      <c r="BX156" s="10"/>
      <c r="BY156" s="10"/>
      <c r="BZ156" s="10"/>
    </row>
    <row r="157" spans="3:78" ht="20.100000000000001" customHeight="1" x14ac:dyDescent="0.2">
      <c r="C157" s="11"/>
      <c r="D157" s="11"/>
      <c r="E157" s="200"/>
      <c r="F157" s="199"/>
      <c r="G157" s="199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0"/>
      <c r="BW157" s="10"/>
      <c r="BX157" s="10"/>
      <c r="BY157" s="10"/>
      <c r="BZ157" s="10"/>
    </row>
    <row r="158" spans="3:78" ht="20.100000000000001" customHeight="1" x14ac:dyDescent="0.2">
      <c r="C158" s="11"/>
      <c r="D158" s="11"/>
      <c r="E158" s="200"/>
      <c r="F158" s="199"/>
      <c r="G158" s="199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0"/>
      <c r="BW158" s="10"/>
      <c r="BX158" s="10"/>
      <c r="BY158" s="10"/>
      <c r="BZ158" s="10"/>
    </row>
    <row r="159" spans="3:78" ht="20.100000000000001" customHeight="1" x14ac:dyDescent="0.2">
      <c r="C159" s="11"/>
      <c r="D159" s="11"/>
      <c r="E159" s="200"/>
      <c r="F159" s="199"/>
      <c r="G159" s="199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0"/>
      <c r="BW159" s="10"/>
      <c r="BX159" s="10"/>
      <c r="BY159" s="10"/>
      <c r="BZ159" s="10"/>
    </row>
    <row r="160" spans="3:78" ht="20.100000000000001" customHeight="1" x14ac:dyDescent="0.2">
      <c r="C160" s="11"/>
      <c r="D160" s="11"/>
      <c r="E160" s="200"/>
      <c r="F160" s="199"/>
      <c r="G160" s="199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0"/>
      <c r="BW160" s="10"/>
      <c r="BX160" s="10"/>
      <c r="BY160" s="10"/>
      <c r="BZ160" s="10"/>
    </row>
    <row r="161" spans="3:78" ht="20.100000000000001" customHeight="1" x14ac:dyDescent="0.2">
      <c r="C161" s="11"/>
      <c r="D161" s="11"/>
      <c r="E161" s="200"/>
      <c r="F161" s="199"/>
      <c r="G161" s="199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0"/>
      <c r="BW161" s="10"/>
      <c r="BX161" s="10"/>
      <c r="BY161" s="10"/>
      <c r="BZ161" s="10"/>
    </row>
  </sheetData>
  <sheetProtection sheet="1" formatCells="0" formatColumns="0" formatRows="0" insertRows="0" deleteRows="0"/>
  <mergeCells count="766">
    <mergeCell ref="AJ130:BA130"/>
    <mergeCell ref="BB130:BJ130"/>
    <mergeCell ref="BK130:BS130"/>
    <mergeCell ref="BK103:BS103"/>
    <mergeCell ref="BK100:BS100"/>
    <mergeCell ref="BK98:BS98"/>
    <mergeCell ref="BK94:BS94"/>
    <mergeCell ref="BB95:BJ95"/>
    <mergeCell ref="BK95:BS95"/>
    <mergeCell ref="BB127:BJ127"/>
    <mergeCell ref="BK127:BS127"/>
    <mergeCell ref="BK124:BS124"/>
    <mergeCell ref="I129:Q129"/>
    <mergeCell ref="AA129:AI129"/>
    <mergeCell ref="AJ129:AR129"/>
    <mergeCell ref="AS129:BA129"/>
    <mergeCell ref="BB129:BJ129"/>
    <mergeCell ref="BK129:BS129"/>
    <mergeCell ref="R129:Z129"/>
    <mergeCell ref="E126:G126"/>
    <mergeCell ref="I126:Q126"/>
    <mergeCell ref="AA126:AI126"/>
    <mergeCell ref="AJ126:AR126"/>
    <mergeCell ref="AS126:BA126"/>
    <mergeCell ref="BB126:BJ126"/>
    <mergeCell ref="BK126:BS126"/>
    <mergeCell ref="R126:Z126"/>
    <mergeCell ref="E125:G125"/>
    <mergeCell ref="I125:Q125"/>
    <mergeCell ref="AA125:AI125"/>
    <mergeCell ref="AJ125:AR125"/>
    <mergeCell ref="AS125:BA125"/>
    <mergeCell ref="BB125:BJ125"/>
    <mergeCell ref="BK125:BS125"/>
    <mergeCell ref="E124:G124"/>
    <mergeCell ref="I124:Q124"/>
    <mergeCell ref="AA124:AI124"/>
    <mergeCell ref="AJ124:AR124"/>
    <mergeCell ref="AS124:BA124"/>
    <mergeCell ref="BB124:BJ124"/>
    <mergeCell ref="R124:Z124"/>
    <mergeCell ref="R125:Z125"/>
    <mergeCell ref="E123:G123"/>
    <mergeCell ref="I123:Q123"/>
    <mergeCell ref="AA123:AI123"/>
    <mergeCell ref="AJ123:AR123"/>
    <mergeCell ref="AS123:BA123"/>
    <mergeCell ref="BB123:BJ123"/>
    <mergeCell ref="BK123:BS123"/>
    <mergeCell ref="E122:G122"/>
    <mergeCell ref="I122:Q122"/>
    <mergeCell ref="AA122:AI122"/>
    <mergeCell ref="AJ122:AR122"/>
    <mergeCell ref="AS122:BA122"/>
    <mergeCell ref="BB122:BJ122"/>
    <mergeCell ref="BK122:BS122"/>
    <mergeCell ref="R122:Z122"/>
    <mergeCell ref="R123:Z123"/>
    <mergeCell ref="E121:G121"/>
    <mergeCell ref="I121:Q121"/>
    <mergeCell ref="AA121:AI121"/>
    <mergeCell ref="AJ121:AR121"/>
    <mergeCell ref="AS121:BA121"/>
    <mergeCell ref="BB121:BJ121"/>
    <mergeCell ref="BK121:BS121"/>
    <mergeCell ref="E118:G118"/>
    <mergeCell ref="I118:Q118"/>
    <mergeCell ref="AA118:AI118"/>
    <mergeCell ref="AJ118:AR118"/>
    <mergeCell ref="AS118:BA118"/>
    <mergeCell ref="BB118:BJ118"/>
    <mergeCell ref="BK118:BS118"/>
    <mergeCell ref="BB119:BJ119"/>
    <mergeCell ref="BK119:BS119"/>
    <mergeCell ref="R121:Z121"/>
    <mergeCell ref="R118:Z118"/>
    <mergeCell ref="E117:G117"/>
    <mergeCell ref="I117:Q117"/>
    <mergeCell ref="AA117:AI117"/>
    <mergeCell ref="AJ117:AR117"/>
    <mergeCell ref="AS117:BA117"/>
    <mergeCell ref="BB117:BJ117"/>
    <mergeCell ref="BK117:BS117"/>
    <mergeCell ref="E116:G116"/>
    <mergeCell ref="I116:Q116"/>
    <mergeCell ref="AA116:AI116"/>
    <mergeCell ref="AJ116:AR116"/>
    <mergeCell ref="AS116:BA116"/>
    <mergeCell ref="BB116:BJ116"/>
    <mergeCell ref="BK116:BS116"/>
    <mergeCell ref="R116:Z116"/>
    <mergeCell ref="R117:Z117"/>
    <mergeCell ref="E115:G115"/>
    <mergeCell ref="I115:Q115"/>
    <mergeCell ref="AA115:AI115"/>
    <mergeCell ref="AJ115:AR115"/>
    <mergeCell ref="AS115:BA115"/>
    <mergeCell ref="BB115:BJ115"/>
    <mergeCell ref="BK115:BS115"/>
    <mergeCell ref="E114:G114"/>
    <mergeCell ref="I114:Q114"/>
    <mergeCell ref="AA114:AI114"/>
    <mergeCell ref="AJ114:AR114"/>
    <mergeCell ref="AS114:BA114"/>
    <mergeCell ref="BB114:BJ114"/>
    <mergeCell ref="BK114:BS114"/>
    <mergeCell ref="R114:Z114"/>
    <mergeCell ref="R115:Z115"/>
    <mergeCell ref="E113:G113"/>
    <mergeCell ref="I113:Q113"/>
    <mergeCell ref="AA113:AI113"/>
    <mergeCell ref="AJ113:AR113"/>
    <mergeCell ref="AS113:BA113"/>
    <mergeCell ref="BB113:BJ113"/>
    <mergeCell ref="BK113:BS113"/>
    <mergeCell ref="E110:G110"/>
    <mergeCell ref="I110:Q110"/>
    <mergeCell ref="AA110:AI110"/>
    <mergeCell ref="AJ110:AR110"/>
    <mergeCell ref="AS110:BA110"/>
    <mergeCell ref="BB110:BJ110"/>
    <mergeCell ref="BK110:BS110"/>
    <mergeCell ref="BB111:BJ111"/>
    <mergeCell ref="BK111:BS111"/>
    <mergeCell ref="R110:Z110"/>
    <mergeCell ref="R113:Z113"/>
    <mergeCell ref="E109:G109"/>
    <mergeCell ref="I109:Q109"/>
    <mergeCell ref="AA109:AI109"/>
    <mergeCell ref="AJ109:AR109"/>
    <mergeCell ref="AS109:BA109"/>
    <mergeCell ref="BB109:BJ109"/>
    <mergeCell ref="BK109:BS109"/>
    <mergeCell ref="E108:G108"/>
    <mergeCell ref="I108:Q108"/>
    <mergeCell ref="AA108:AI108"/>
    <mergeCell ref="AJ108:AR108"/>
    <mergeCell ref="AS108:BA108"/>
    <mergeCell ref="BB108:BJ108"/>
    <mergeCell ref="BK108:BS108"/>
    <mergeCell ref="R108:Z108"/>
    <mergeCell ref="R109:Z109"/>
    <mergeCell ref="E107:G107"/>
    <mergeCell ref="I107:Q107"/>
    <mergeCell ref="AA107:AI107"/>
    <mergeCell ref="AJ107:AR107"/>
    <mergeCell ref="AS107:BA107"/>
    <mergeCell ref="BB107:BJ107"/>
    <mergeCell ref="BK107:BS107"/>
    <mergeCell ref="E106:G106"/>
    <mergeCell ref="I106:Q106"/>
    <mergeCell ref="AA106:AI106"/>
    <mergeCell ref="AJ106:AR106"/>
    <mergeCell ref="AS106:BA106"/>
    <mergeCell ref="BB106:BJ106"/>
    <mergeCell ref="BK106:BS106"/>
    <mergeCell ref="R106:Z106"/>
    <mergeCell ref="R107:Z107"/>
    <mergeCell ref="E105:G105"/>
    <mergeCell ref="I105:Q105"/>
    <mergeCell ref="AA105:AI105"/>
    <mergeCell ref="AJ105:AR105"/>
    <mergeCell ref="AS105:BA105"/>
    <mergeCell ref="BB105:BJ105"/>
    <mergeCell ref="BK105:BS105"/>
    <mergeCell ref="E102:G102"/>
    <mergeCell ref="I102:Q102"/>
    <mergeCell ref="AA102:AI102"/>
    <mergeCell ref="AJ102:AR102"/>
    <mergeCell ref="AS102:BA102"/>
    <mergeCell ref="BB102:BJ102"/>
    <mergeCell ref="BK102:BS102"/>
    <mergeCell ref="BB103:BJ103"/>
    <mergeCell ref="R105:Z105"/>
    <mergeCell ref="R102:Z102"/>
    <mergeCell ref="E101:G101"/>
    <mergeCell ref="I101:Q101"/>
    <mergeCell ref="AA101:AI101"/>
    <mergeCell ref="AJ101:AR101"/>
    <mergeCell ref="AS101:BA101"/>
    <mergeCell ref="BB101:BJ101"/>
    <mergeCell ref="BK101:BS101"/>
    <mergeCell ref="E100:G100"/>
    <mergeCell ref="I100:Q100"/>
    <mergeCell ref="AA100:AI100"/>
    <mergeCell ref="AJ100:AR100"/>
    <mergeCell ref="AS100:BA100"/>
    <mergeCell ref="BB100:BJ100"/>
    <mergeCell ref="R100:Z100"/>
    <mergeCell ref="R101:Z101"/>
    <mergeCell ref="E99:G99"/>
    <mergeCell ref="I99:Q99"/>
    <mergeCell ref="AA99:AI99"/>
    <mergeCell ref="AJ99:AR99"/>
    <mergeCell ref="AS99:BA99"/>
    <mergeCell ref="BB99:BJ99"/>
    <mergeCell ref="BK99:BS99"/>
    <mergeCell ref="E98:G98"/>
    <mergeCell ref="I98:Q98"/>
    <mergeCell ref="AA98:AI98"/>
    <mergeCell ref="AJ98:AR98"/>
    <mergeCell ref="AS98:BA98"/>
    <mergeCell ref="BB98:BJ98"/>
    <mergeCell ref="R98:Z98"/>
    <mergeCell ref="R99:Z99"/>
    <mergeCell ref="E97:G97"/>
    <mergeCell ref="I97:Q97"/>
    <mergeCell ref="AA97:AI97"/>
    <mergeCell ref="AJ97:AR97"/>
    <mergeCell ref="AS97:BA97"/>
    <mergeCell ref="BB97:BJ97"/>
    <mergeCell ref="BK97:BS97"/>
    <mergeCell ref="E94:G94"/>
    <mergeCell ref="I94:Q94"/>
    <mergeCell ref="AA94:AI94"/>
    <mergeCell ref="AJ94:AR94"/>
    <mergeCell ref="AS94:BA94"/>
    <mergeCell ref="BB94:BJ94"/>
    <mergeCell ref="R94:Z94"/>
    <mergeCell ref="R97:Z97"/>
    <mergeCell ref="E93:G93"/>
    <mergeCell ref="I93:Q93"/>
    <mergeCell ref="AA93:AI93"/>
    <mergeCell ref="AJ93:AR93"/>
    <mergeCell ref="AS93:BA93"/>
    <mergeCell ref="BB93:BJ93"/>
    <mergeCell ref="BK93:BS93"/>
    <mergeCell ref="E92:G92"/>
    <mergeCell ref="I92:Q92"/>
    <mergeCell ref="AA92:AI92"/>
    <mergeCell ref="AJ92:AR92"/>
    <mergeCell ref="AS92:BA92"/>
    <mergeCell ref="BB92:BJ92"/>
    <mergeCell ref="BK92:BS92"/>
    <mergeCell ref="R92:Z92"/>
    <mergeCell ref="R93:Z93"/>
    <mergeCell ref="E91:G91"/>
    <mergeCell ref="I91:Q91"/>
    <mergeCell ref="AA91:AI91"/>
    <mergeCell ref="AJ91:AR91"/>
    <mergeCell ref="AS91:BA91"/>
    <mergeCell ref="BB91:BJ91"/>
    <mergeCell ref="BK91:BS91"/>
    <mergeCell ref="E90:G90"/>
    <mergeCell ref="I90:Q90"/>
    <mergeCell ref="AA90:AI90"/>
    <mergeCell ref="AJ90:AR90"/>
    <mergeCell ref="AS90:BA90"/>
    <mergeCell ref="BB90:BJ90"/>
    <mergeCell ref="BK90:BS90"/>
    <mergeCell ref="R90:Z90"/>
    <mergeCell ref="R91:Z91"/>
    <mergeCell ref="E89:G89"/>
    <mergeCell ref="I89:Q89"/>
    <mergeCell ref="AA89:AI89"/>
    <mergeCell ref="AJ89:AR89"/>
    <mergeCell ref="AS89:BA89"/>
    <mergeCell ref="BB89:BJ89"/>
    <mergeCell ref="BK89:BS89"/>
    <mergeCell ref="E86:G86"/>
    <mergeCell ref="I86:Q86"/>
    <mergeCell ref="AA86:AI86"/>
    <mergeCell ref="AJ86:AR86"/>
    <mergeCell ref="AS86:BA86"/>
    <mergeCell ref="BB86:BJ86"/>
    <mergeCell ref="R86:Z86"/>
    <mergeCell ref="BK86:BS86"/>
    <mergeCell ref="BB87:BJ87"/>
    <mergeCell ref="BK87:BS87"/>
    <mergeCell ref="R89:Z89"/>
    <mergeCell ref="E85:G85"/>
    <mergeCell ref="I85:Q85"/>
    <mergeCell ref="AA85:AI85"/>
    <mergeCell ref="AJ85:AR85"/>
    <mergeCell ref="AS85:BA85"/>
    <mergeCell ref="BB85:BJ85"/>
    <mergeCell ref="BK85:BS85"/>
    <mergeCell ref="E84:G84"/>
    <mergeCell ref="I84:Q84"/>
    <mergeCell ref="AA84:AI84"/>
    <mergeCell ref="AJ84:AR84"/>
    <mergeCell ref="AS84:BA84"/>
    <mergeCell ref="BB84:BJ84"/>
    <mergeCell ref="BK84:BS84"/>
    <mergeCell ref="R84:Z84"/>
    <mergeCell ref="R85:Z85"/>
    <mergeCell ref="E83:G83"/>
    <mergeCell ref="I83:Q83"/>
    <mergeCell ref="AA83:AI83"/>
    <mergeCell ref="AJ83:AR83"/>
    <mergeCell ref="AS83:BA83"/>
    <mergeCell ref="BB83:BJ83"/>
    <mergeCell ref="BK83:BS83"/>
    <mergeCell ref="R82:Z82"/>
    <mergeCell ref="E82:G82"/>
    <mergeCell ref="I82:Q82"/>
    <mergeCell ref="AA82:AI82"/>
    <mergeCell ref="AJ82:AR82"/>
    <mergeCell ref="AS82:BA82"/>
    <mergeCell ref="BB82:BJ82"/>
    <mergeCell ref="BK82:BS82"/>
    <mergeCell ref="R83:Z83"/>
    <mergeCell ref="BK79:BS79"/>
    <mergeCell ref="E81:G81"/>
    <mergeCell ref="I81:Q81"/>
    <mergeCell ref="AA81:AI81"/>
    <mergeCell ref="AJ81:AR81"/>
    <mergeCell ref="AS81:BA81"/>
    <mergeCell ref="BB81:BJ81"/>
    <mergeCell ref="BK81:BS81"/>
    <mergeCell ref="E78:G78"/>
    <mergeCell ref="I78:Q78"/>
    <mergeCell ref="AA78:AI78"/>
    <mergeCell ref="AJ78:AR78"/>
    <mergeCell ref="AS78:BA78"/>
    <mergeCell ref="BB78:BJ78"/>
    <mergeCell ref="BK78:BS78"/>
    <mergeCell ref="BB79:BJ79"/>
    <mergeCell ref="R78:Z78"/>
    <mergeCell ref="R81:Z81"/>
    <mergeCell ref="BK76:BS76"/>
    <mergeCell ref="E77:G77"/>
    <mergeCell ref="I77:Q77"/>
    <mergeCell ref="AA77:AI77"/>
    <mergeCell ref="AJ77:AR77"/>
    <mergeCell ref="AS77:BA77"/>
    <mergeCell ref="BB77:BJ77"/>
    <mergeCell ref="BK77:BS77"/>
    <mergeCell ref="R76:Z76"/>
    <mergeCell ref="E76:G76"/>
    <mergeCell ref="I76:Q76"/>
    <mergeCell ref="AA76:AI76"/>
    <mergeCell ref="AJ76:AR76"/>
    <mergeCell ref="AS76:BA76"/>
    <mergeCell ref="BB76:BJ76"/>
    <mergeCell ref="R77:Z77"/>
    <mergeCell ref="BK74:BS74"/>
    <mergeCell ref="E75:G75"/>
    <mergeCell ref="I75:Q75"/>
    <mergeCell ref="AA75:AI75"/>
    <mergeCell ref="AJ75:AR75"/>
    <mergeCell ref="AS75:BA75"/>
    <mergeCell ref="BB75:BJ75"/>
    <mergeCell ref="BK75:BS75"/>
    <mergeCell ref="E74:G74"/>
    <mergeCell ref="I74:Q74"/>
    <mergeCell ref="AA74:AI74"/>
    <mergeCell ref="AJ74:AR74"/>
    <mergeCell ref="AS74:BA74"/>
    <mergeCell ref="BB74:BJ74"/>
    <mergeCell ref="R74:Z74"/>
    <mergeCell ref="R75:Z75"/>
    <mergeCell ref="BK70:BS70"/>
    <mergeCell ref="BB71:BJ71"/>
    <mergeCell ref="BK71:BS71"/>
    <mergeCell ref="E73:G73"/>
    <mergeCell ref="I73:Q73"/>
    <mergeCell ref="AA73:AI73"/>
    <mergeCell ref="AJ73:AR73"/>
    <mergeCell ref="AS73:BA73"/>
    <mergeCell ref="BB73:BJ73"/>
    <mergeCell ref="BK73:BS73"/>
    <mergeCell ref="E70:G70"/>
    <mergeCell ref="I70:Q70"/>
    <mergeCell ref="AA70:AI70"/>
    <mergeCell ref="AJ70:AR70"/>
    <mergeCell ref="AS70:BA70"/>
    <mergeCell ref="BB70:BJ70"/>
    <mergeCell ref="R70:Z70"/>
    <mergeCell ref="R73:Z73"/>
    <mergeCell ref="BK68:BS68"/>
    <mergeCell ref="E69:G69"/>
    <mergeCell ref="I69:Q69"/>
    <mergeCell ref="AA69:AI69"/>
    <mergeCell ref="AJ69:AR69"/>
    <mergeCell ref="AS69:BA69"/>
    <mergeCell ref="BB69:BJ69"/>
    <mergeCell ref="BK69:BS69"/>
    <mergeCell ref="E68:G68"/>
    <mergeCell ref="I68:Q68"/>
    <mergeCell ref="AA68:AI68"/>
    <mergeCell ref="AJ68:AR68"/>
    <mergeCell ref="AS68:BA68"/>
    <mergeCell ref="BB68:BJ68"/>
    <mergeCell ref="R68:Z68"/>
    <mergeCell ref="R69:Z69"/>
    <mergeCell ref="BK66:BS66"/>
    <mergeCell ref="E67:G67"/>
    <mergeCell ref="I67:Q67"/>
    <mergeCell ref="AA67:AI67"/>
    <mergeCell ref="AJ67:AR67"/>
    <mergeCell ref="AS67:BA67"/>
    <mergeCell ref="BB67:BJ67"/>
    <mergeCell ref="BK67:BS67"/>
    <mergeCell ref="R66:Z66"/>
    <mergeCell ref="E66:G66"/>
    <mergeCell ref="I66:Q66"/>
    <mergeCell ref="AA66:AI66"/>
    <mergeCell ref="AJ66:AR66"/>
    <mergeCell ref="AS66:BA66"/>
    <mergeCell ref="BB66:BJ66"/>
    <mergeCell ref="R67:Z67"/>
    <mergeCell ref="BK62:BS62"/>
    <mergeCell ref="BB63:BJ63"/>
    <mergeCell ref="BK63:BS63"/>
    <mergeCell ref="E65:G65"/>
    <mergeCell ref="I65:Q65"/>
    <mergeCell ref="AA65:AI65"/>
    <mergeCell ref="AJ65:AR65"/>
    <mergeCell ref="AS65:BA65"/>
    <mergeCell ref="BB65:BJ65"/>
    <mergeCell ref="BK65:BS65"/>
    <mergeCell ref="E62:G62"/>
    <mergeCell ref="I62:Q62"/>
    <mergeCell ref="AA62:AI62"/>
    <mergeCell ref="AJ62:AR62"/>
    <mergeCell ref="AS62:BA62"/>
    <mergeCell ref="BB62:BJ62"/>
    <mergeCell ref="R62:Z62"/>
    <mergeCell ref="R65:Z65"/>
    <mergeCell ref="BK60:BS60"/>
    <mergeCell ref="E61:G61"/>
    <mergeCell ref="I61:Q61"/>
    <mergeCell ref="AA61:AI61"/>
    <mergeCell ref="AJ61:AR61"/>
    <mergeCell ref="AS61:BA61"/>
    <mergeCell ref="BB61:BJ61"/>
    <mergeCell ref="BK61:BS61"/>
    <mergeCell ref="R60:Z60"/>
    <mergeCell ref="E60:G60"/>
    <mergeCell ref="I60:Q60"/>
    <mergeCell ref="AA60:AI60"/>
    <mergeCell ref="AJ60:AR60"/>
    <mergeCell ref="AS60:BA60"/>
    <mergeCell ref="BB60:BJ60"/>
    <mergeCell ref="R61:Z61"/>
    <mergeCell ref="BK58:BS58"/>
    <mergeCell ref="E59:G59"/>
    <mergeCell ref="I59:Q59"/>
    <mergeCell ref="AA59:AI59"/>
    <mergeCell ref="AJ59:AR59"/>
    <mergeCell ref="AS59:BA59"/>
    <mergeCell ref="BB59:BJ59"/>
    <mergeCell ref="BK59:BS59"/>
    <mergeCell ref="E58:G58"/>
    <mergeCell ref="I58:Q58"/>
    <mergeCell ref="AA58:AI58"/>
    <mergeCell ref="AJ58:AR58"/>
    <mergeCell ref="AS58:BA58"/>
    <mergeCell ref="BB58:BJ58"/>
    <mergeCell ref="R58:Z58"/>
    <mergeCell ref="R59:Z59"/>
    <mergeCell ref="BK54:BS54"/>
    <mergeCell ref="BB55:BJ55"/>
    <mergeCell ref="BK55:BS55"/>
    <mergeCell ref="E57:G57"/>
    <mergeCell ref="I57:Q57"/>
    <mergeCell ref="AA57:AI57"/>
    <mergeCell ref="AJ57:AR57"/>
    <mergeCell ref="AS57:BA57"/>
    <mergeCell ref="BB57:BJ57"/>
    <mergeCell ref="BK57:BS57"/>
    <mergeCell ref="E54:G54"/>
    <mergeCell ref="I54:Q54"/>
    <mergeCell ref="AA54:AI54"/>
    <mergeCell ref="AJ54:AR54"/>
    <mergeCell ref="AS54:BA54"/>
    <mergeCell ref="BB54:BJ54"/>
    <mergeCell ref="R54:Z54"/>
    <mergeCell ref="R57:Z57"/>
    <mergeCell ref="BK52:BS52"/>
    <mergeCell ref="E53:G53"/>
    <mergeCell ref="I53:Q53"/>
    <mergeCell ref="AA53:AI53"/>
    <mergeCell ref="AJ53:AR53"/>
    <mergeCell ref="AS53:BA53"/>
    <mergeCell ref="BB53:BJ53"/>
    <mergeCell ref="BK53:BS53"/>
    <mergeCell ref="E52:G52"/>
    <mergeCell ref="I52:Q52"/>
    <mergeCell ref="AA52:AI52"/>
    <mergeCell ref="AJ52:AR52"/>
    <mergeCell ref="AS52:BA52"/>
    <mergeCell ref="BB52:BJ52"/>
    <mergeCell ref="R52:Z52"/>
    <mergeCell ref="R53:Z53"/>
    <mergeCell ref="BK50:BS50"/>
    <mergeCell ref="E51:G51"/>
    <mergeCell ref="I51:Q51"/>
    <mergeCell ref="AA51:AI51"/>
    <mergeCell ref="AJ51:AR51"/>
    <mergeCell ref="AS51:BA51"/>
    <mergeCell ref="BB51:BJ51"/>
    <mergeCell ref="BK51:BS51"/>
    <mergeCell ref="R50:Z50"/>
    <mergeCell ref="E50:G50"/>
    <mergeCell ref="I50:Q50"/>
    <mergeCell ref="AA50:AI50"/>
    <mergeCell ref="AJ50:AR50"/>
    <mergeCell ref="AS50:BA50"/>
    <mergeCell ref="BB50:BJ50"/>
    <mergeCell ref="R51:Z51"/>
    <mergeCell ref="BK46:BS46"/>
    <mergeCell ref="BB47:BJ47"/>
    <mergeCell ref="BK47:BS47"/>
    <mergeCell ref="E49:G49"/>
    <mergeCell ref="I49:Q49"/>
    <mergeCell ref="AA49:AI49"/>
    <mergeCell ref="AJ49:AR49"/>
    <mergeCell ref="AS49:BA49"/>
    <mergeCell ref="BB49:BJ49"/>
    <mergeCell ref="BK49:BS49"/>
    <mergeCell ref="E46:G46"/>
    <mergeCell ref="I46:Q46"/>
    <mergeCell ref="AA46:AI46"/>
    <mergeCell ref="AJ46:AR46"/>
    <mergeCell ref="AS46:BA46"/>
    <mergeCell ref="BB46:BJ46"/>
    <mergeCell ref="R46:Z46"/>
    <mergeCell ref="R49:Z49"/>
    <mergeCell ref="BK44:BS44"/>
    <mergeCell ref="E45:G45"/>
    <mergeCell ref="I45:Q45"/>
    <mergeCell ref="AA45:AI45"/>
    <mergeCell ref="AJ45:AR45"/>
    <mergeCell ref="AS45:BA45"/>
    <mergeCell ref="BB45:BJ45"/>
    <mergeCell ref="BK45:BS45"/>
    <mergeCell ref="R44:Z44"/>
    <mergeCell ref="E44:G44"/>
    <mergeCell ref="I44:Q44"/>
    <mergeCell ref="AA44:AI44"/>
    <mergeCell ref="AJ44:AR44"/>
    <mergeCell ref="AS44:BA44"/>
    <mergeCell ref="BB44:BJ44"/>
    <mergeCell ref="R45:Z45"/>
    <mergeCell ref="BK42:BS42"/>
    <mergeCell ref="E43:G43"/>
    <mergeCell ref="I43:Q43"/>
    <mergeCell ref="AA43:AI43"/>
    <mergeCell ref="AJ43:AR43"/>
    <mergeCell ref="AS43:BA43"/>
    <mergeCell ref="BB43:BJ43"/>
    <mergeCell ref="BK43:BS43"/>
    <mergeCell ref="E42:G42"/>
    <mergeCell ref="I42:Q42"/>
    <mergeCell ref="AA42:AI42"/>
    <mergeCell ref="AJ42:AR42"/>
    <mergeCell ref="AS42:BA42"/>
    <mergeCell ref="BB42:BJ42"/>
    <mergeCell ref="R42:Z42"/>
    <mergeCell ref="R43:Z43"/>
    <mergeCell ref="BK38:BS38"/>
    <mergeCell ref="BB39:BJ39"/>
    <mergeCell ref="BK39:BS39"/>
    <mergeCell ref="E41:G41"/>
    <mergeCell ref="I41:Q41"/>
    <mergeCell ref="AA41:AI41"/>
    <mergeCell ref="AJ41:AR41"/>
    <mergeCell ref="AS41:BA41"/>
    <mergeCell ref="BB41:BJ41"/>
    <mergeCell ref="BK41:BS41"/>
    <mergeCell ref="E38:G38"/>
    <mergeCell ref="I38:Q38"/>
    <mergeCell ref="AA38:AI38"/>
    <mergeCell ref="AJ38:AR38"/>
    <mergeCell ref="AS38:BA38"/>
    <mergeCell ref="BB38:BJ38"/>
    <mergeCell ref="R38:Z38"/>
    <mergeCell ref="R41:Z41"/>
    <mergeCell ref="BK36:BS36"/>
    <mergeCell ref="E37:G37"/>
    <mergeCell ref="I37:Q37"/>
    <mergeCell ref="AA37:AI37"/>
    <mergeCell ref="AJ37:AR37"/>
    <mergeCell ref="AS37:BA37"/>
    <mergeCell ref="BB37:BJ37"/>
    <mergeCell ref="BK37:BS37"/>
    <mergeCell ref="E36:G36"/>
    <mergeCell ref="I36:Q36"/>
    <mergeCell ref="AA36:AI36"/>
    <mergeCell ref="AJ36:AR36"/>
    <mergeCell ref="AS36:BA36"/>
    <mergeCell ref="BB36:BJ36"/>
    <mergeCell ref="R36:Z36"/>
    <mergeCell ref="R37:Z37"/>
    <mergeCell ref="BK34:BS34"/>
    <mergeCell ref="E35:G35"/>
    <mergeCell ref="I35:Q35"/>
    <mergeCell ref="AA35:AI35"/>
    <mergeCell ref="AJ35:AR35"/>
    <mergeCell ref="AS35:BA35"/>
    <mergeCell ref="BB35:BJ35"/>
    <mergeCell ref="BK35:BS35"/>
    <mergeCell ref="R34:Z34"/>
    <mergeCell ref="E34:G34"/>
    <mergeCell ref="I34:Q34"/>
    <mergeCell ref="AA34:AI34"/>
    <mergeCell ref="AJ34:AR34"/>
    <mergeCell ref="AS34:BA34"/>
    <mergeCell ref="BB34:BJ34"/>
    <mergeCell ref="R35:Z35"/>
    <mergeCell ref="BK30:BS30"/>
    <mergeCell ref="BB31:BJ31"/>
    <mergeCell ref="BK31:BS31"/>
    <mergeCell ref="E33:G33"/>
    <mergeCell ref="I33:Q33"/>
    <mergeCell ref="AA33:AI33"/>
    <mergeCell ref="AJ33:AR33"/>
    <mergeCell ref="AS33:BA33"/>
    <mergeCell ref="BB33:BJ33"/>
    <mergeCell ref="BK33:BS33"/>
    <mergeCell ref="E30:G30"/>
    <mergeCell ref="I30:Q30"/>
    <mergeCell ref="AA30:AI30"/>
    <mergeCell ref="AJ30:AR30"/>
    <mergeCell ref="AS30:BA30"/>
    <mergeCell ref="BB30:BJ30"/>
    <mergeCell ref="R30:Z30"/>
    <mergeCell ref="R33:Z33"/>
    <mergeCell ref="BK28:BS28"/>
    <mergeCell ref="E29:G29"/>
    <mergeCell ref="I29:Q29"/>
    <mergeCell ref="AA29:AI29"/>
    <mergeCell ref="AJ29:AR29"/>
    <mergeCell ref="AS29:BA29"/>
    <mergeCell ref="BB29:BJ29"/>
    <mergeCell ref="BK29:BS29"/>
    <mergeCell ref="R28:Z28"/>
    <mergeCell ref="E28:G28"/>
    <mergeCell ref="I28:Q28"/>
    <mergeCell ref="AA28:AI28"/>
    <mergeCell ref="AJ28:AR28"/>
    <mergeCell ref="AS28:BA28"/>
    <mergeCell ref="BB28:BJ28"/>
    <mergeCell ref="R29:Z29"/>
    <mergeCell ref="BK26:BS26"/>
    <mergeCell ref="E27:G27"/>
    <mergeCell ref="I27:Q27"/>
    <mergeCell ref="AA27:AI27"/>
    <mergeCell ref="AJ27:AR27"/>
    <mergeCell ref="AS27:BA27"/>
    <mergeCell ref="BB27:BJ27"/>
    <mergeCell ref="BK27:BS27"/>
    <mergeCell ref="E26:G26"/>
    <mergeCell ref="I26:Q26"/>
    <mergeCell ref="AA26:AI26"/>
    <mergeCell ref="AJ26:AR26"/>
    <mergeCell ref="AS26:BA26"/>
    <mergeCell ref="BB26:BJ26"/>
    <mergeCell ref="R26:Z26"/>
    <mergeCell ref="R27:Z27"/>
    <mergeCell ref="BK22:BS22"/>
    <mergeCell ref="BB23:BJ23"/>
    <mergeCell ref="BK23:BS23"/>
    <mergeCell ref="E25:G25"/>
    <mergeCell ref="I25:Q25"/>
    <mergeCell ref="AA25:AI25"/>
    <mergeCell ref="AJ25:AR25"/>
    <mergeCell ref="AS25:BA25"/>
    <mergeCell ref="BB25:BJ25"/>
    <mergeCell ref="BK25:BS25"/>
    <mergeCell ref="E22:G22"/>
    <mergeCell ref="I22:Q22"/>
    <mergeCell ref="AA22:AI22"/>
    <mergeCell ref="AJ22:AR22"/>
    <mergeCell ref="AS22:BA22"/>
    <mergeCell ref="BB22:BJ22"/>
    <mergeCell ref="R22:Z22"/>
    <mergeCell ref="R25:Z25"/>
    <mergeCell ref="BK20:BS20"/>
    <mergeCell ref="E21:G21"/>
    <mergeCell ref="I21:Q21"/>
    <mergeCell ref="AA21:AI21"/>
    <mergeCell ref="AJ21:AR21"/>
    <mergeCell ref="AS21:BA21"/>
    <mergeCell ref="BB21:BJ21"/>
    <mergeCell ref="BK21:BS21"/>
    <mergeCell ref="E20:G20"/>
    <mergeCell ref="I20:Q20"/>
    <mergeCell ref="AA20:AI20"/>
    <mergeCell ref="AJ20:AR20"/>
    <mergeCell ref="AS20:BA20"/>
    <mergeCell ref="BB20:BJ20"/>
    <mergeCell ref="R20:Z20"/>
    <mergeCell ref="R21:Z21"/>
    <mergeCell ref="BK18:BS18"/>
    <mergeCell ref="E19:G19"/>
    <mergeCell ref="I19:Q19"/>
    <mergeCell ref="AA19:AI19"/>
    <mergeCell ref="AJ19:AR19"/>
    <mergeCell ref="AS19:BA19"/>
    <mergeCell ref="BB19:BJ19"/>
    <mergeCell ref="BK19:BS19"/>
    <mergeCell ref="R18:Z18"/>
    <mergeCell ref="E18:G18"/>
    <mergeCell ref="I18:Q18"/>
    <mergeCell ref="AA18:AI18"/>
    <mergeCell ref="AJ18:AR18"/>
    <mergeCell ref="AS18:BA18"/>
    <mergeCell ref="BB18:BJ18"/>
    <mergeCell ref="R19:Z19"/>
    <mergeCell ref="BB15:BJ15"/>
    <mergeCell ref="BK15:BS15"/>
    <mergeCell ref="E17:G17"/>
    <mergeCell ref="I17:Q17"/>
    <mergeCell ref="AA17:AI17"/>
    <mergeCell ref="AJ17:AR17"/>
    <mergeCell ref="AS17:BA17"/>
    <mergeCell ref="BB17:BJ17"/>
    <mergeCell ref="BK17:BS17"/>
    <mergeCell ref="R17:Z17"/>
    <mergeCell ref="BK13:BS13"/>
    <mergeCell ref="E14:G14"/>
    <mergeCell ref="I14:Q14"/>
    <mergeCell ref="AA14:AI14"/>
    <mergeCell ref="AJ14:AR14"/>
    <mergeCell ref="AS14:BA14"/>
    <mergeCell ref="BB14:BJ14"/>
    <mergeCell ref="BK14:BS14"/>
    <mergeCell ref="E13:G13"/>
    <mergeCell ref="I13:Q13"/>
    <mergeCell ref="AA13:AI13"/>
    <mergeCell ref="AJ13:AR13"/>
    <mergeCell ref="AS13:BA13"/>
    <mergeCell ref="BB13:BJ13"/>
    <mergeCell ref="R13:Z13"/>
    <mergeCell ref="R14:Z14"/>
    <mergeCell ref="E10:G10"/>
    <mergeCell ref="I10:Q10"/>
    <mergeCell ref="AA10:AI10"/>
    <mergeCell ref="AJ10:AR10"/>
    <mergeCell ref="AS10:BA10"/>
    <mergeCell ref="BB10:BJ10"/>
    <mergeCell ref="BK10:BS10"/>
    <mergeCell ref="BK11:BS11"/>
    <mergeCell ref="E12:G12"/>
    <mergeCell ref="I12:Q12"/>
    <mergeCell ref="AA12:AI12"/>
    <mergeCell ref="AJ12:AR12"/>
    <mergeCell ref="AS12:BA12"/>
    <mergeCell ref="BB12:BJ12"/>
    <mergeCell ref="BK12:BS12"/>
    <mergeCell ref="E11:G11"/>
    <mergeCell ref="I11:Q11"/>
    <mergeCell ref="AA11:AI11"/>
    <mergeCell ref="AJ11:AR11"/>
    <mergeCell ref="AS11:BA11"/>
    <mergeCell ref="BB11:BJ11"/>
    <mergeCell ref="R10:Z10"/>
    <mergeCell ref="R11:Z11"/>
    <mergeCell ref="R12:Z12"/>
    <mergeCell ref="AX2:BJ2"/>
    <mergeCell ref="D4:E4"/>
    <mergeCell ref="F4:G4"/>
    <mergeCell ref="D7:G7"/>
    <mergeCell ref="I7:BS7"/>
    <mergeCell ref="E9:G9"/>
    <mergeCell ref="I9:Q9"/>
    <mergeCell ref="AA9:AI9"/>
    <mergeCell ref="AJ9:AR9"/>
    <mergeCell ref="AS9:BA9"/>
    <mergeCell ref="C2:AT2"/>
    <mergeCell ref="BB9:BJ9"/>
    <mergeCell ref="BK9:BS9"/>
    <mergeCell ref="R9:Z9"/>
  </mergeCells>
  <conditionalFormatting sqref="I8:BS8 I15:BB15 I16:BS16 I23:BB23 I24:BS24 I31:BB31 I32:BS32 I39:BB39 I40:BS40 I47:BB47 I48:BS48 I55:BB55 I56:BS56 I63:BB63 I64:BS64 I71:BB71 I72:BS72 I79:BB79 I80:BS80 I87:BB87 I88:BS88 I95:BB95 I96:BS96 I103:BB103 I104:BS104 I111:BB111 I112:BS112 I119:BB119 I120:BS120 I127:BB127 I128:BS128 I130:AJ130">
    <cfRule type="expression" dxfId="5" priority="1" stopIfTrue="1">
      <formula>AND(#REF!&gt;=$F8,#REF!&lt;=$G8)</formula>
    </cfRule>
  </conditionalFormatting>
  <printOptions horizontalCentered="1"/>
  <pageMargins left="0.19685039370078741" right="0.19685039370078741" top="0.11811023622047245" bottom="0.11811023622047245" header="0.31496062992125984" footer="0.31496062992125984"/>
  <pageSetup scale="53" fitToHeight="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77238-5C97-45B0-BDE2-0B109A0C2C87}">
  <sheetPr>
    <tabColor rgb="FF00B050"/>
    <pageSetUpPr fitToPage="1"/>
  </sheetPr>
  <dimension ref="A1:BQ58"/>
  <sheetViews>
    <sheetView showGridLines="0" showRowColHeaders="0" topLeftCell="B2" zoomScale="90" zoomScaleNormal="90" workbookViewId="0">
      <selection activeCell="E10" sqref="E10:G10"/>
    </sheetView>
  </sheetViews>
  <sheetFormatPr baseColWidth="10" defaultRowHeight="12.75" x14ac:dyDescent="0.2"/>
  <cols>
    <col min="1" max="1" width="4" style="9" hidden="1" customWidth="1"/>
    <col min="2" max="2" width="0.85546875" style="9" customWidth="1"/>
    <col min="3" max="3" width="2.7109375" style="9" customWidth="1"/>
    <col min="4" max="4" width="5.140625" style="9" customWidth="1"/>
    <col min="5" max="5" width="47.85546875" style="9" customWidth="1"/>
    <col min="6" max="7" width="10.7109375" style="9" customWidth="1"/>
    <col min="8" max="8" width="0.85546875" style="9" customWidth="1"/>
    <col min="9" max="62" width="1.85546875" style="9" customWidth="1"/>
    <col min="63" max="63" width="2.7109375" style="9" customWidth="1"/>
    <col min="64" max="64" width="3.5703125" style="9" customWidth="1"/>
    <col min="65" max="16384" width="11.42578125" style="9"/>
  </cols>
  <sheetData>
    <row r="1" spans="3:69" ht="20.100000000000001" hidden="1" customHeight="1" x14ac:dyDescent="0.2"/>
    <row r="2" spans="3:69" ht="39.950000000000003" customHeight="1" thickTop="1" thickBot="1" x14ac:dyDescent="0.25">
      <c r="C2" s="229" t="s">
        <v>173</v>
      </c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165"/>
      <c r="AO2" s="215" t="s">
        <v>130</v>
      </c>
      <c r="AP2" s="215"/>
      <c r="AQ2" s="215"/>
      <c r="AR2" s="215"/>
      <c r="AS2" s="215"/>
      <c r="AT2" s="215"/>
      <c r="AU2" s="215"/>
      <c r="AV2" s="215"/>
      <c r="AW2" s="215"/>
      <c r="AX2" s="215"/>
      <c r="AY2" s="215"/>
      <c r="AZ2" s="215"/>
      <c r="BA2" s="215"/>
      <c r="BB2" s="165"/>
      <c r="BC2" s="165"/>
      <c r="BD2" s="165"/>
      <c r="BE2" s="165"/>
      <c r="BF2" s="165"/>
      <c r="BG2" s="165"/>
      <c r="BH2" s="165"/>
      <c r="BI2" s="165"/>
      <c r="BJ2" s="165"/>
      <c r="BK2" s="166"/>
      <c r="BL2" s="10"/>
      <c r="BM2" s="10"/>
      <c r="BN2" s="10"/>
      <c r="BO2" s="10"/>
      <c r="BP2" s="10"/>
      <c r="BQ2" s="10"/>
    </row>
    <row r="3" spans="3:69" ht="20.100000000000001" customHeight="1" thickTop="1" thickBot="1" x14ac:dyDescent="0.25">
      <c r="C3" s="167"/>
      <c r="D3" s="168"/>
      <c r="E3" s="168"/>
      <c r="F3" s="169"/>
      <c r="G3" s="170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71"/>
      <c r="AE3" s="171"/>
      <c r="AF3" s="171"/>
      <c r="AG3" s="171"/>
      <c r="AH3" s="171"/>
      <c r="AI3" s="171"/>
      <c r="AJ3" s="171"/>
      <c r="AK3" s="171"/>
      <c r="AL3" s="171"/>
      <c r="AM3" s="171"/>
      <c r="AN3" s="171"/>
      <c r="AO3" s="171"/>
      <c r="AP3" s="171"/>
      <c r="AQ3" s="171"/>
      <c r="AR3" s="171"/>
      <c r="AS3" s="171"/>
      <c r="AT3" s="171"/>
      <c r="AU3" s="171"/>
      <c r="AV3" s="171"/>
      <c r="AW3" s="171"/>
      <c r="AX3" s="171"/>
      <c r="AY3" s="171"/>
      <c r="AZ3" s="171"/>
      <c r="BA3" s="171"/>
      <c r="BB3" s="171"/>
      <c r="BC3" s="171"/>
      <c r="BD3" s="171"/>
      <c r="BE3" s="171"/>
      <c r="BF3" s="171"/>
      <c r="BG3" s="171"/>
      <c r="BH3" s="171"/>
      <c r="BI3" s="171"/>
      <c r="BJ3" s="171"/>
      <c r="BK3" s="172"/>
      <c r="BL3" s="10"/>
      <c r="BM3" s="10"/>
      <c r="BN3" s="10"/>
      <c r="BO3" s="10"/>
      <c r="BP3" s="10"/>
      <c r="BQ3" s="10"/>
    </row>
    <row r="4" spans="3:69" ht="20.100000000000001" hidden="1" customHeight="1" thickTop="1" thickBot="1" x14ac:dyDescent="0.25">
      <c r="C4" s="173"/>
      <c r="D4" s="216"/>
      <c r="E4" s="216"/>
      <c r="F4" s="217" t="e">
        <f>+#REF!</f>
        <v>#REF!</v>
      </c>
      <c r="G4" s="217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74"/>
      <c r="BL4" s="10"/>
      <c r="BM4" s="10"/>
      <c r="BN4" s="10"/>
      <c r="BO4" s="10"/>
      <c r="BP4" s="10"/>
      <c r="BQ4" s="10"/>
    </row>
    <row r="5" spans="3:69" ht="20.100000000000001" hidden="1" customHeight="1" thickBot="1" x14ac:dyDescent="0.25">
      <c r="C5" s="175"/>
      <c r="D5" s="1"/>
      <c r="E5" s="1"/>
      <c r="F5" s="170"/>
      <c r="G5" s="170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74"/>
      <c r="BL5" s="10"/>
      <c r="BM5" s="10"/>
      <c r="BN5" s="10"/>
      <c r="BO5" s="10"/>
      <c r="BP5" s="10"/>
      <c r="BQ5" s="10"/>
    </row>
    <row r="6" spans="3:69" ht="20.100000000000001" hidden="1" customHeight="1" thickBot="1" x14ac:dyDescent="0.25">
      <c r="C6" s="176"/>
      <c r="D6" s="177"/>
      <c r="E6" s="177"/>
      <c r="F6" s="178"/>
      <c r="G6" s="178"/>
      <c r="H6" s="177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9"/>
      <c r="AH6" s="179"/>
      <c r="AI6" s="179"/>
      <c r="AJ6" s="179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79"/>
      <c r="AV6" s="179"/>
      <c r="AW6" s="179"/>
      <c r="AX6" s="179"/>
      <c r="AY6" s="179"/>
      <c r="AZ6" s="179"/>
      <c r="BA6" s="179"/>
      <c r="BB6" s="179"/>
      <c r="BC6" s="179"/>
      <c r="BD6" s="179"/>
      <c r="BE6" s="179"/>
      <c r="BF6" s="179"/>
      <c r="BG6" s="179"/>
      <c r="BH6" s="179"/>
      <c r="BI6" s="179"/>
      <c r="BJ6" s="179"/>
      <c r="BK6" s="180"/>
      <c r="BL6" s="11"/>
      <c r="BM6" s="10"/>
      <c r="BN6" s="10"/>
      <c r="BO6" s="10"/>
      <c r="BP6" s="10"/>
      <c r="BQ6" s="10"/>
    </row>
    <row r="7" spans="3:69" s="186" customFormat="1" ht="20.100000000000001" customHeight="1" thickBot="1" x14ac:dyDescent="0.25">
      <c r="C7" s="181"/>
      <c r="D7" s="218" t="s">
        <v>65</v>
      </c>
      <c r="E7" s="219"/>
      <c r="F7" s="219"/>
      <c r="G7" s="220"/>
      <c r="H7" s="182"/>
      <c r="I7" s="218" t="s">
        <v>127</v>
      </c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219"/>
      <c r="AD7" s="219"/>
      <c r="AE7" s="219"/>
      <c r="AF7" s="219"/>
      <c r="AG7" s="219"/>
      <c r="AH7" s="219"/>
      <c r="AI7" s="219"/>
      <c r="AJ7" s="219"/>
      <c r="AK7" s="219"/>
      <c r="AL7" s="219"/>
      <c r="AM7" s="219"/>
      <c r="AN7" s="219"/>
      <c r="AO7" s="219"/>
      <c r="AP7" s="219"/>
      <c r="AQ7" s="219"/>
      <c r="AR7" s="219"/>
      <c r="AS7" s="219"/>
      <c r="AT7" s="219"/>
      <c r="AU7" s="219"/>
      <c r="AV7" s="219"/>
      <c r="AW7" s="219"/>
      <c r="AX7" s="219"/>
      <c r="AY7" s="219"/>
      <c r="AZ7" s="219"/>
      <c r="BA7" s="219"/>
      <c r="BB7" s="219"/>
      <c r="BC7" s="219"/>
      <c r="BD7" s="219"/>
      <c r="BE7" s="219"/>
      <c r="BF7" s="219"/>
      <c r="BG7" s="219"/>
      <c r="BH7" s="219"/>
      <c r="BI7" s="219"/>
      <c r="BJ7" s="220"/>
      <c r="BK7" s="183"/>
      <c r="BL7" s="184"/>
      <c r="BM7" s="185"/>
      <c r="BN7" s="185"/>
      <c r="BO7" s="185"/>
      <c r="BP7" s="185"/>
      <c r="BQ7" s="185"/>
    </row>
    <row r="8" spans="3:69" s="186" customFormat="1" ht="20.100000000000001" customHeight="1" x14ac:dyDescent="0.2">
      <c r="C8" s="181"/>
      <c r="D8" s="187"/>
      <c r="E8" s="187"/>
      <c r="F8" s="188"/>
      <c r="G8" s="188"/>
      <c r="H8" s="189"/>
      <c r="I8" s="189"/>
      <c r="J8" s="189"/>
      <c r="K8" s="189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3"/>
      <c r="BL8" s="184"/>
      <c r="BM8" s="185"/>
      <c r="BN8" s="185"/>
      <c r="BO8" s="185"/>
      <c r="BP8" s="185"/>
      <c r="BQ8" s="185"/>
    </row>
    <row r="9" spans="3:69" s="186" customFormat="1" ht="20.100000000000001" customHeight="1" x14ac:dyDescent="0.2">
      <c r="C9" s="181"/>
      <c r="D9" s="190">
        <v>1</v>
      </c>
      <c r="E9" s="221" t="s">
        <v>131</v>
      </c>
      <c r="F9" s="221"/>
      <c r="G9" s="222"/>
      <c r="H9" s="189"/>
      <c r="I9" s="226" t="s">
        <v>66</v>
      </c>
      <c r="J9" s="227"/>
      <c r="K9" s="227"/>
      <c r="L9" s="227"/>
      <c r="M9" s="227"/>
      <c r="N9" s="227"/>
      <c r="O9" s="227"/>
      <c r="P9" s="227"/>
      <c r="Q9" s="228"/>
      <c r="R9" s="226" t="s">
        <v>67</v>
      </c>
      <c r="S9" s="227"/>
      <c r="T9" s="227"/>
      <c r="U9" s="227"/>
      <c r="V9" s="227"/>
      <c r="W9" s="227"/>
      <c r="X9" s="227"/>
      <c r="Y9" s="227"/>
      <c r="Z9" s="228"/>
      <c r="AA9" s="226" t="s">
        <v>124</v>
      </c>
      <c r="AB9" s="227"/>
      <c r="AC9" s="227"/>
      <c r="AD9" s="227"/>
      <c r="AE9" s="227"/>
      <c r="AF9" s="227"/>
      <c r="AG9" s="227"/>
      <c r="AH9" s="227"/>
      <c r="AI9" s="228"/>
      <c r="AJ9" s="226" t="s">
        <v>125</v>
      </c>
      <c r="AK9" s="227"/>
      <c r="AL9" s="227"/>
      <c r="AM9" s="227"/>
      <c r="AN9" s="227"/>
      <c r="AO9" s="227"/>
      <c r="AP9" s="227"/>
      <c r="AQ9" s="227"/>
      <c r="AR9" s="228"/>
      <c r="AS9" s="226" t="s">
        <v>126</v>
      </c>
      <c r="AT9" s="227"/>
      <c r="AU9" s="227"/>
      <c r="AV9" s="227"/>
      <c r="AW9" s="227"/>
      <c r="AX9" s="227"/>
      <c r="AY9" s="227"/>
      <c r="AZ9" s="227"/>
      <c r="BA9" s="228"/>
      <c r="BB9" s="226" t="s">
        <v>68</v>
      </c>
      <c r="BC9" s="227"/>
      <c r="BD9" s="227"/>
      <c r="BE9" s="227"/>
      <c r="BF9" s="227"/>
      <c r="BG9" s="227"/>
      <c r="BH9" s="227"/>
      <c r="BI9" s="227"/>
      <c r="BJ9" s="228"/>
      <c r="BK9" s="183"/>
      <c r="BL9" s="184"/>
      <c r="BM9" s="185"/>
      <c r="BN9" s="185"/>
      <c r="BO9" s="185"/>
      <c r="BP9" s="185"/>
      <c r="BQ9" s="185"/>
    </row>
    <row r="10" spans="3:69" s="186" customFormat="1" ht="20.100000000000001" customHeight="1" x14ac:dyDescent="0.2">
      <c r="C10" s="181"/>
      <c r="D10" s="191" t="s">
        <v>0</v>
      </c>
      <c r="E10" s="230" t="s">
        <v>155</v>
      </c>
      <c r="F10" s="231"/>
      <c r="G10" s="232"/>
      <c r="H10" s="189"/>
      <c r="I10" s="233">
        <v>400000</v>
      </c>
      <c r="J10" s="234"/>
      <c r="K10" s="234"/>
      <c r="L10" s="234"/>
      <c r="M10" s="234"/>
      <c r="N10" s="234"/>
      <c r="O10" s="234"/>
      <c r="P10" s="234"/>
      <c r="Q10" s="235"/>
      <c r="R10" s="233">
        <v>450000</v>
      </c>
      <c r="S10" s="234"/>
      <c r="T10" s="234"/>
      <c r="U10" s="234"/>
      <c r="V10" s="234"/>
      <c r="W10" s="234"/>
      <c r="X10" s="234"/>
      <c r="Y10" s="234"/>
      <c r="Z10" s="235"/>
      <c r="AA10" s="233">
        <v>480000</v>
      </c>
      <c r="AB10" s="234"/>
      <c r="AC10" s="234"/>
      <c r="AD10" s="234"/>
      <c r="AE10" s="234"/>
      <c r="AF10" s="234"/>
      <c r="AG10" s="234"/>
      <c r="AH10" s="234"/>
      <c r="AI10" s="235"/>
      <c r="AJ10" s="233">
        <v>520000</v>
      </c>
      <c r="AK10" s="234"/>
      <c r="AL10" s="234"/>
      <c r="AM10" s="234"/>
      <c r="AN10" s="234"/>
      <c r="AO10" s="234"/>
      <c r="AP10" s="234"/>
      <c r="AQ10" s="234"/>
      <c r="AR10" s="235"/>
      <c r="AS10" s="233">
        <v>550000</v>
      </c>
      <c r="AT10" s="234"/>
      <c r="AU10" s="234"/>
      <c r="AV10" s="234"/>
      <c r="AW10" s="234"/>
      <c r="AX10" s="234"/>
      <c r="AY10" s="234"/>
      <c r="AZ10" s="234"/>
      <c r="BA10" s="235"/>
      <c r="BB10" s="236">
        <f t="shared" ref="BB10:BB14" si="0">SUM(I10:BA10)</f>
        <v>2400000</v>
      </c>
      <c r="BC10" s="236"/>
      <c r="BD10" s="236"/>
      <c r="BE10" s="236"/>
      <c r="BF10" s="236"/>
      <c r="BG10" s="236"/>
      <c r="BH10" s="236"/>
      <c r="BI10" s="236"/>
      <c r="BJ10" s="236"/>
      <c r="BK10" s="183"/>
      <c r="BL10" s="184"/>
      <c r="BM10" s="185"/>
      <c r="BN10" s="185"/>
      <c r="BO10" s="185"/>
      <c r="BP10" s="185"/>
      <c r="BQ10" s="185"/>
    </row>
    <row r="11" spans="3:69" s="186" customFormat="1" ht="20.100000000000001" customHeight="1" x14ac:dyDescent="0.2">
      <c r="C11" s="181"/>
      <c r="D11" s="191" t="s">
        <v>1</v>
      </c>
      <c r="E11" s="237"/>
      <c r="F11" s="238"/>
      <c r="G11" s="239"/>
      <c r="H11" s="189"/>
      <c r="I11" s="233"/>
      <c r="J11" s="234"/>
      <c r="K11" s="234"/>
      <c r="L11" s="234"/>
      <c r="M11" s="234"/>
      <c r="N11" s="234"/>
      <c r="O11" s="234"/>
      <c r="P11" s="234"/>
      <c r="Q11" s="235"/>
      <c r="R11" s="233"/>
      <c r="S11" s="234"/>
      <c r="T11" s="234"/>
      <c r="U11" s="234"/>
      <c r="V11" s="234"/>
      <c r="W11" s="234"/>
      <c r="X11" s="234"/>
      <c r="Y11" s="234"/>
      <c r="Z11" s="235"/>
      <c r="AA11" s="233"/>
      <c r="AB11" s="234"/>
      <c r="AC11" s="234"/>
      <c r="AD11" s="234"/>
      <c r="AE11" s="234"/>
      <c r="AF11" s="234"/>
      <c r="AG11" s="234"/>
      <c r="AH11" s="234"/>
      <c r="AI11" s="235"/>
      <c r="AJ11" s="233"/>
      <c r="AK11" s="234"/>
      <c r="AL11" s="234"/>
      <c r="AM11" s="234"/>
      <c r="AN11" s="234"/>
      <c r="AO11" s="234"/>
      <c r="AP11" s="234"/>
      <c r="AQ11" s="234"/>
      <c r="AR11" s="235"/>
      <c r="AS11" s="233"/>
      <c r="AT11" s="234"/>
      <c r="AU11" s="234"/>
      <c r="AV11" s="234"/>
      <c r="AW11" s="234"/>
      <c r="AX11" s="234"/>
      <c r="AY11" s="234"/>
      <c r="AZ11" s="234"/>
      <c r="BA11" s="235"/>
      <c r="BB11" s="236">
        <f t="shared" si="0"/>
        <v>0</v>
      </c>
      <c r="BC11" s="236"/>
      <c r="BD11" s="236"/>
      <c r="BE11" s="236"/>
      <c r="BF11" s="236"/>
      <c r="BG11" s="236"/>
      <c r="BH11" s="236"/>
      <c r="BI11" s="236"/>
      <c r="BJ11" s="236"/>
      <c r="BK11" s="183"/>
      <c r="BL11" s="184"/>
      <c r="BM11" s="185"/>
      <c r="BN11" s="185"/>
      <c r="BO11" s="185"/>
      <c r="BP11" s="185"/>
      <c r="BQ11" s="185"/>
    </row>
    <row r="12" spans="3:69" s="192" customFormat="1" ht="20.100000000000001" customHeight="1" x14ac:dyDescent="0.2">
      <c r="C12" s="181"/>
      <c r="D12" s="191" t="s">
        <v>2</v>
      </c>
      <c r="E12" s="237"/>
      <c r="F12" s="238"/>
      <c r="G12" s="239"/>
      <c r="H12" s="189"/>
      <c r="I12" s="233"/>
      <c r="J12" s="234"/>
      <c r="K12" s="234"/>
      <c r="L12" s="234"/>
      <c r="M12" s="234"/>
      <c r="N12" s="234"/>
      <c r="O12" s="234"/>
      <c r="P12" s="234"/>
      <c r="Q12" s="235"/>
      <c r="R12" s="233"/>
      <c r="S12" s="234"/>
      <c r="T12" s="234"/>
      <c r="U12" s="234"/>
      <c r="V12" s="234"/>
      <c r="W12" s="234"/>
      <c r="X12" s="234"/>
      <c r="Y12" s="234"/>
      <c r="Z12" s="235"/>
      <c r="AA12" s="233"/>
      <c r="AB12" s="234"/>
      <c r="AC12" s="234"/>
      <c r="AD12" s="234"/>
      <c r="AE12" s="234"/>
      <c r="AF12" s="234"/>
      <c r="AG12" s="234"/>
      <c r="AH12" s="234"/>
      <c r="AI12" s="235"/>
      <c r="AJ12" s="233"/>
      <c r="AK12" s="234"/>
      <c r="AL12" s="234"/>
      <c r="AM12" s="234"/>
      <c r="AN12" s="234"/>
      <c r="AO12" s="234"/>
      <c r="AP12" s="234"/>
      <c r="AQ12" s="234"/>
      <c r="AR12" s="235"/>
      <c r="AS12" s="233"/>
      <c r="AT12" s="234"/>
      <c r="AU12" s="234"/>
      <c r="AV12" s="234"/>
      <c r="AW12" s="234"/>
      <c r="AX12" s="234"/>
      <c r="AY12" s="234"/>
      <c r="AZ12" s="234"/>
      <c r="BA12" s="235"/>
      <c r="BB12" s="236">
        <f t="shared" si="0"/>
        <v>0</v>
      </c>
      <c r="BC12" s="236"/>
      <c r="BD12" s="236"/>
      <c r="BE12" s="236"/>
      <c r="BF12" s="236"/>
      <c r="BG12" s="236"/>
      <c r="BH12" s="236"/>
      <c r="BI12" s="236"/>
      <c r="BJ12" s="236"/>
      <c r="BK12" s="183"/>
      <c r="BL12" s="184"/>
      <c r="BM12" s="184"/>
      <c r="BN12" s="184"/>
      <c r="BO12" s="184"/>
      <c r="BP12" s="184"/>
      <c r="BQ12" s="184"/>
    </row>
    <row r="13" spans="3:69" s="186" customFormat="1" ht="20.100000000000001" customHeight="1" x14ac:dyDescent="0.2">
      <c r="C13" s="181"/>
      <c r="D13" s="191" t="s">
        <v>3</v>
      </c>
      <c r="E13" s="237"/>
      <c r="F13" s="238"/>
      <c r="G13" s="239"/>
      <c r="H13" s="189"/>
      <c r="I13" s="233"/>
      <c r="J13" s="234"/>
      <c r="K13" s="234"/>
      <c r="L13" s="234"/>
      <c r="M13" s="234"/>
      <c r="N13" s="234"/>
      <c r="O13" s="234"/>
      <c r="P13" s="234"/>
      <c r="Q13" s="235"/>
      <c r="R13" s="233"/>
      <c r="S13" s="234"/>
      <c r="T13" s="234"/>
      <c r="U13" s="234"/>
      <c r="V13" s="234"/>
      <c r="W13" s="234"/>
      <c r="X13" s="234"/>
      <c r="Y13" s="234"/>
      <c r="Z13" s="235"/>
      <c r="AA13" s="233"/>
      <c r="AB13" s="234"/>
      <c r="AC13" s="234"/>
      <c r="AD13" s="234"/>
      <c r="AE13" s="234"/>
      <c r="AF13" s="234"/>
      <c r="AG13" s="234"/>
      <c r="AH13" s="234"/>
      <c r="AI13" s="235"/>
      <c r="AJ13" s="233"/>
      <c r="AK13" s="234"/>
      <c r="AL13" s="234"/>
      <c r="AM13" s="234"/>
      <c r="AN13" s="234"/>
      <c r="AO13" s="234"/>
      <c r="AP13" s="234"/>
      <c r="AQ13" s="234"/>
      <c r="AR13" s="235"/>
      <c r="AS13" s="233"/>
      <c r="AT13" s="234"/>
      <c r="AU13" s="234"/>
      <c r="AV13" s="234"/>
      <c r="AW13" s="234"/>
      <c r="AX13" s="234"/>
      <c r="AY13" s="234"/>
      <c r="AZ13" s="234"/>
      <c r="BA13" s="235"/>
      <c r="BB13" s="236">
        <f t="shared" si="0"/>
        <v>0</v>
      </c>
      <c r="BC13" s="236"/>
      <c r="BD13" s="236"/>
      <c r="BE13" s="236"/>
      <c r="BF13" s="236"/>
      <c r="BG13" s="236"/>
      <c r="BH13" s="236"/>
      <c r="BI13" s="236"/>
      <c r="BJ13" s="236"/>
      <c r="BK13" s="183"/>
      <c r="BL13" s="184"/>
      <c r="BM13" s="185"/>
      <c r="BN13" s="185"/>
      <c r="BO13" s="185"/>
      <c r="BP13" s="185"/>
      <c r="BQ13" s="185"/>
    </row>
    <row r="14" spans="3:69" s="186" customFormat="1" ht="20.100000000000001" customHeight="1" x14ac:dyDescent="0.2">
      <c r="C14" s="181"/>
      <c r="D14" s="193" t="s">
        <v>4</v>
      </c>
      <c r="E14" s="240"/>
      <c r="F14" s="241"/>
      <c r="G14" s="242"/>
      <c r="H14" s="189"/>
      <c r="I14" s="233"/>
      <c r="J14" s="234"/>
      <c r="K14" s="234"/>
      <c r="L14" s="234"/>
      <c r="M14" s="234"/>
      <c r="N14" s="234"/>
      <c r="O14" s="234"/>
      <c r="P14" s="234"/>
      <c r="Q14" s="235"/>
      <c r="R14" s="233"/>
      <c r="S14" s="234"/>
      <c r="T14" s="234"/>
      <c r="U14" s="234"/>
      <c r="V14" s="234"/>
      <c r="W14" s="234"/>
      <c r="X14" s="234"/>
      <c r="Y14" s="234"/>
      <c r="Z14" s="235"/>
      <c r="AA14" s="233"/>
      <c r="AB14" s="234"/>
      <c r="AC14" s="234"/>
      <c r="AD14" s="234"/>
      <c r="AE14" s="234"/>
      <c r="AF14" s="234"/>
      <c r="AG14" s="234"/>
      <c r="AH14" s="234"/>
      <c r="AI14" s="235"/>
      <c r="AJ14" s="233"/>
      <c r="AK14" s="234"/>
      <c r="AL14" s="234"/>
      <c r="AM14" s="234"/>
      <c r="AN14" s="234"/>
      <c r="AO14" s="234"/>
      <c r="AP14" s="234"/>
      <c r="AQ14" s="234"/>
      <c r="AR14" s="235"/>
      <c r="AS14" s="233"/>
      <c r="AT14" s="234"/>
      <c r="AU14" s="234"/>
      <c r="AV14" s="234"/>
      <c r="AW14" s="234"/>
      <c r="AX14" s="234"/>
      <c r="AY14" s="234"/>
      <c r="AZ14" s="234"/>
      <c r="BA14" s="235"/>
      <c r="BB14" s="236">
        <f t="shared" si="0"/>
        <v>0</v>
      </c>
      <c r="BC14" s="236"/>
      <c r="BD14" s="236"/>
      <c r="BE14" s="236"/>
      <c r="BF14" s="236"/>
      <c r="BG14" s="236"/>
      <c r="BH14" s="236"/>
      <c r="BI14" s="236"/>
      <c r="BJ14" s="236"/>
      <c r="BK14" s="183"/>
      <c r="BL14" s="184"/>
      <c r="BM14" s="185"/>
      <c r="BN14" s="185"/>
      <c r="BO14" s="185"/>
      <c r="BP14" s="185"/>
      <c r="BQ14" s="185"/>
    </row>
    <row r="15" spans="3:69" s="186" customFormat="1" ht="20.100000000000001" customHeight="1" x14ac:dyDescent="0.2">
      <c r="C15" s="181"/>
      <c r="D15" s="187"/>
      <c r="E15" s="187"/>
      <c r="F15" s="188"/>
      <c r="G15" s="188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243" t="s">
        <v>68</v>
      </c>
      <c r="AT15" s="243"/>
      <c r="AU15" s="243"/>
      <c r="AV15" s="243"/>
      <c r="AW15" s="243"/>
      <c r="AX15" s="243"/>
      <c r="AY15" s="243"/>
      <c r="AZ15" s="243"/>
      <c r="BA15" s="243"/>
      <c r="BB15" s="236">
        <f>SUM(BB10:BJ14)</f>
        <v>2400000</v>
      </c>
      <c r="BC15" s="236"/>
      <c r="BD15" s="236"/>
      <c r="BE15" s="236"/>
      <c r="BF15" s="236"/>
      <c r="BG15" s="236"/>
      <c r="BH15" s="236"/>
      <c r="BI15" s="236"/>
      <c r="BJ15" s="236"/>
      <c r="BK15" s="183"/>
      <c r="BL15" s="184"/>
      <c r="BM15" s="185"/>
      <c r="BN15" s="185"/>
      <c r="BO15" s="185"/>
      <c r="BP15" s="185"/>
      <c r="BQ15" s="185"/>
    </row>
    <row r="16" spans="3:69" s="186" customFormat="1" ht="9.9499999999999993" customHeight="1" x14ac:dyDescent="0.2">
      <c r="C16" s="181"/>
      <c r="D16" s="187"/>
      <c r="E16" s="187"/>
      <c r="F16" s="188"/>
      <c r="G16" s="188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189"/>
      <c r="AS16" s="189"/>
      <c r="AT16" s="189"/>
      <c r="AU16" s="189"/>
      <c r="AV16" s="189"/>
      <c r="AW16" s="189"/>
      <c r="AX16" s="189"/>
      <c r="AY16" s="189"/>
      <c r="AZ16" s="189"/>
      <c r="BA16" s="189"/>
      <c r="BB16" s="189"/>
      <c r="BC16" s="189"/>
      <c r="BD16" s="189"/>
      <c r="BE16" s="189"/>
      <c r="BF16" s="189"/>
      <c r="BG16" s="189"/>
      <c r="BH16" s="189"/>
      <c r="BI16" s="189"/>
      <c r="BJ16" s="189"/>
      <c r="BK16" s="183"/>
      <c r="BL16" s="184"/>
      <c r="BM16" s="185"/>
      <c r="BN16" s="185"/>
      <c r="BO16" s="185"/>
      <c r="BP16" s="185"/>
      <c r="BQ16" s="185"/>
    </row>
    <row r="17" spans="3:69" s="186" customFormat="1" ht="20.100000000000001" customHeight="1" x14ac:dyDescent="0.2">
      <c r="C17" s="181"/>
      <c r="D17" s="190">
        <v>2</v>
      </c>
      <c r="E17" s="221" t="s">
        <v>153</v>
      </c>
      <c r="F17" s="221"/>
      <c r="G17" s="222"/>
      <c r="H17" s="189"/>
      <c r="I17" s="226" t="s">
        <v>66</v>
      </c>
      <c r="J17" s="227"/>
      <c r="K17" s="227"/>
      <c r="L17" s="227"/>
      <c r="M17" s="227"/>
      <c r="N17" s="227"/>
      <c r="O17" s="227"/>
      <c r="P17" s="227"/>
      <c r="Q17" s="228"/>
      <c r="R17" s="226" t="s">
        <v>67</v>
      </c>
      <c r="S17" s="227"/>
      <c r="T17" s="227"/>
      <c r="U17" s="227"/>
      <c r="V17" s="227"/>
      <c r="W17" s="227"/>
      <c r="X17" s="227"/>
      <c r="Y17" s="227"/>
      <c r="Z17" s="228"/>
      <c r="AA17" s="226" t="s">
        <v>124</v>
      </c>
      <c r="AB17" s="227"/>
      <c r="AC17" s="227"/>
      <c r="AD17" s="227"/>
      <c r="AE17" s="227"/>
      <c r="AF17" s="227"/>
      <c r="AG17" s="227"/>
      <c r="AH17" s="227"/>
      <c r="AI17" s="228"/>
      <c r="AJ17" s="226" t="s">
        <v>125</v>
      </c>
      <c r="AK17" s="227"/>
      <c r="AL17" s="227"/>
      <c r="AM17" s="227"/>
      <c r="AN17" s="227"/>
      <c r="AO17" s="227"/>
      <c r="AP17" s="227"/>
      <c r="AQ17" s="227"/>
      <c r="AR17" s="228"/>
      <c r="AS17" s="226" t="s">
        <v>126</v>
      </c>
      <c r="AT17" s="227"/>
      <c r="AU17" s="227"/>
      <c r="AV17" s="227"/>
      <c r="AW17" s="227"/>
      <c r="AX17" s="227"/>
      <c r="AY17" s="227"/>
      <c r="AZ17" s="227"/>
      <c r="BA17" s="228"/>
      <c r="BB17" s="226" t="s">
        <v>68</v>
      </c>
      <c r="BC17" s="227"/>
      <c r="BD17" s="227"/>
      <c r="BE17" s="227"/>
      <c r="BF17" s="227"/>
      <c r="BG17" s="227"/>
      <c r="BH17" s="227"/>
      <c r="BI17" s="227"/>
      <c r="BJ17" s="228"/>
      <c r="BK17" s="183"/>
      <c r="BL17" s="184"/>
      <c r="BM17" s="185"/>
      <c r="BN17" s="185"/>
      <c r="BO17" s="185"/>
      <c r="BP17" s="185"/>
      <c r="BQ17" s="185"/>
    </row>
    <row r="18" spans="3:69" s="186" customFormat="1" ht="20.100000000000001" customHeight="1" x14ac:dyDescent="0.2">
      <c r="C18" s="181"/>
      <c r="D18" s="191" t="s">
        <v>5</v>
      </c>
      <c r="E18" s="230" t="s">
        <v>154</v>
      </c>
      <c r="F18" s="231"/>
      <c r="G18" s="232"/>
      <c r="H18" s="189"/>
      <c r="I18" s="233">
        <v>25000</v>
      </c>
      <c r="J18" s="234"/>
      <c r="K18" s="234"/>
      <c r="L18" s="234"/>
      <c r="M18" s="234"/>
      <c r="N18" s="234"/>
      <c r="O18" s="234"/>
      <c r="P18" s="234"/>
      <c r="Q18" s="235"/>
      <c r="R18" s="233">
        <v>22000</v>
      </c>
      <c r="S18" s="234"/>
      <c r="T18" s="234"/>
      <c r="U18" s="234"/>
      <c r="V18" s="234"/>
      <c r="W18" s="234"/>
      <c r="X18" s="234"/>
      <c r="Y18" s="234"/>
      <c r="Z18" s="235"/>
      <c r="AA18" s="233">
        <v>23500</v>
      </c>
      <c r="AB18" s="234"/>
      <c r="AC18" s="234"/>
      <c r="AD18" s="234"/>
      <c r="AE18" s="234"/>
      <c r="AF18" s="234"/>
      <c r="AG18" s="234"/>
      <c r="AH18" s="234"/>
      <c r="AI18" s="235"/>
      <c r="AJ18" s="233">
        <v>24000</v>
      </c>
      <c r="AK18" s="234"/>
      <c r="AL18" s="234"/>
      <c r="AM18" s="234"/>
      <c r="AN18" s="234"/>
      <c r="AO18" s="234"/>
      <c r="AP18" s="234"/>
      <c r="AQ18" s="234"/>
      <c r="AR18" s="235"/>
      <c r="AS18" s="233">
        <v>21000</v>
      </c>
      <c r="AT18" s="234"/>
      <c r="AU18" s="234"/>
      <c r="AV18" s="234"/>
      <c r="AW18" s="234"/>
      <c r="AX18" s="234"/>
      <c r="AY18" s="234"/>
      <c r="AZ18" s="234"/>
      <c r="BA18" s="235"/>
      <c r="BB18" s="236">
        <f t="shared" ref="BB18:BB22" si="1">SUM(I18:BA18)</f>
        <v>115500</v>
      </c>
      <c r="BC18" s="236"/>
      <c r="BD18" s="236"/>
      <c r="BE18" s="236"/>
      <c r="BF18" s="236"/>
      <c r="BG18" s="236"/>
      <c r="BH18" s="236"/>
      <c r="BI18" s="236"/>
      <c r="BJ18" s="236"/>
      <c r="BK18" s="183"/>
      <c r="BL18" s="184"/>
      <c r="BM18" s="185"/>
      <c r="BN18" s="185"/>
      <c r="BO18" s="185"/>
      <c r="BP18" s="185"/>
      <c r="BQ18" s="185"/>
    </row>
    <row r="19" spans="3:69" s="186" customFormat="1" ht="20.100000000000001" customHeight="1" x14ac:dyDescent="0.2">
      <c r="C19" s="181"/>
      <c r="D19" s="191" t="s">
        <v>6</v>
      </c>
      <c r="E19" s="237"/>
      <c r="F19" s="238"/>
      <c r="G19" s="239"/>
      <c r="H19" s="189"/>
      <c r="I19" s="233"/>
      <c r="J19" s="234"/>
      <c r="K19" s="234"/>
      <c r="L19" s="234"/>
      <c r="M19" s="234"/>
      <c r="N19" s="234"/>
      <c r="O19" s="234"/>
      <c r="P19" s="234"/>
      <c r="Q19" s="235"/>
      <c r="R19" s="233"/>
      <c r="S19" s="234"/>
      <c r="T19" s="234"/>
      <c r="U19" s="234"/>
      <c r="V19" s="234"/>
      <c r="W19" s="234"/>
      <c r="X19" s="234"/>
      <c r="Y19" s="234"/>
      <c r="Z19" s="235"/>
      <c r="AA19" s="233"/>
      <c r="AB19" s="234"/>
      <c r="AC19" s="234"/>
      <c r="AD19" s="234"/>
      <c r="AE19" s="234"/>
      <c r="AF19" s="234"/>
      <c r="AG19" s="234"/>
      <c r="AH19" s="234"/>
      <c r="AI19" s="235"/>
      <c r="AJ19" s="233"/>
      <c r="AK19" s="234"/>
      <c r="AL19" s="234"/>
      <c r="AM19" s="234"/>
      <c r="AN19" s="234"/>
      <c r="AO19" s="234"/>
      <c r="AP19" s="234"/>
      <c r="AQ19" s="234"/>
      <c r="AR19" s="235"/>
      <c r="AS19" s="233"/>
      <c r="AT19" s="234"/>
      <c r="AU19" s="234"/>
      <c r="AV19" s="234"/>
      <c r="AW19" s="234"/>
      <c r="AX19" s="234"/>
      <c r="AY19" s="234"/>
      <c r="AZ19" s="234"/>
      <c r="BA19" s="235"/>
      <c r="BB19" s="236">
        <f t="shared" si="1"/>
        <v>0</v>
      </c>
      <c r="BC19" s="236"/>
      <c r="BD19" s="236"/>
      <c r="BE19" s="236"/>
      <c r="BF19" s="236"/>
      <c r="BG19" s="236"/>
      <c r="BH19" s="236"/>
      <c r="BI19" s="236"/>
      <c r="BJ19" s="236"/>
      <c r="BK19" s="183"/>
      <c r="BL19" s="184"/>
      <c r="BM19" s="185"/>
      <c r="BN19" s="185"/>
      <c r="BO19" s="185"/>
      <c r="BP19" s="185"/>
      <c r="BQ19" s="185"/>
    </row>
    <row r="20" spans="3:69" s="192" customFormat="1" ht="20.100000000000001" customHeight="1" x14ac:dyDescent="0.2">
      <c r="C20" s="181"/>
      <c r="D20" s="191" t="s">
        <v>7</v>
      </c>
      <c r="E20" s="237"/>
      <c r="F20" s="238"/>
      <c r="G20" s="239"/>
      <c r="H20" s="189"/>
      <c r="I20" s="233"/>
      <c r="J20" s="234"/>
      <c r="K20" s="234"/>
      <c r="L20" s="234"/>
      <c r="M20" s="234"/>
      <c r="N20" s="234"/>
      <c r="O20" s="234"/>
      <c r="P20" s="234"/>
      <c r="Q20" s="235"/>
      <c r="R20" s="233"/>
      <c r="S20" s="234"/>
      <c r="T20" s="234"/>
      <c r="U20" s="234"/>
      <c r="V20" s="234"/>
      <c r="W20" s="234"/>
      <c r="X20" s="234"/>
      <c r="Y20" s="234"/>
      <c r="Z20" s="235"/>
      <c r="AA20" s="233"/>
      <c r="AB20" s="234"/>
      <c r="AC20" s="234"/>
      <c r="AD20" s="234"/>
      <c r="AE20" s="234"/>
      <c r="AF20" s="234"/>
      <c r="AG20" s="234"/>
      <c r="AH20" s="234"/>
      <c r="AI20" s="235"/>
      <c r="AJ20" s="233"/>
      <c r="AK20" s="234"/>
      <c r="AL20" s="234"/>
      <c r="AM20" s="234"/>
      <c r="AN20" s="234"/>
      <c r="AO20" s="234"/>
      <c r="AP20" s="234"/>
      <c r="AQ20" s="234"/>
      <c r="AR20" s="235"/>
      <c r="AS20" s="233"/>
      <c r="AT20" s="234"/>
      <c r="AU20" s="234"/>
      <c r="AV20" s="234"/>
      <c r="AW20" s="234"/>
      <c r="AX20" s="234"/>
      <c r="AY20" s="234"/>
      <c r="AZ20" s="234"/>
      <c r="BA20" s="235"/>
      <c r="BB20" s="236">
        <f t="shared" si="1"/>
        <v>0</v>
      </c>
      <c r="BC20" s="236"/>
      <c r="BD20" s="236"/>
      <c r="BE20" s="236"/>
      <c r="BF20" s="236"/>
      <c r="BG20" s="236"/>
      <c r="BH20" s="236"/>
      <c r="BI20" s="236"/>
      <c r="BJ20" s="236"/>
      <c r="BK20" s="183"/>
      <c r="BL20" s="184"/>
      <c r="BM20" s="184"/>
      <c r="BN20" s="184"/>
      <c r="BO20" s="184"/>
      <c r="BP20" s="184"/>
      <c r="BQ20" s="184"/>
    </row>
    <row r="21" spans="3:69" s="186" customFormat="1" ht="20.100000000000001" customHeight="1" x14ac:dyDescent="0.2">
      <c r="C21" s="181"/>
      <c r="D21" s="191" t="s">
        <v>8</v>
      </c>
      <c r="E21" s="237"/>
      <c r="F21" s="238"/>
      <c r="G21" s="239"/>
      <c r="H21" s="189"/>
      <c r="I21" s="233"/>
      <c r="J21" s="234"/>
      <c r="K21" s="234"/>
      <c r="L21" s="234"/>
      <c r="M21" s="234"/>
      <c r="N21" s="234"/>
      <c r="O21" s="234"/>
      <c r="P21" s="234"/>
      <c r="Q21" s="235"/>
      <c r="R21" s="233"/>
      <c r="S21" s="234"/>
      <c r="T21" s="234"/>
      <c r="U21" s="234"/>
      <c r="V21" s="234"/>
      <c r="W21" s="234"/>
      <c r="X21" s="234"/>
      <c r="Y21" s="234"/>
      <c r="Z21" s="235"/>
      <c r="AA21" s="233"/>
      <c r="AB21" s="234"/>
      <c r="AC21" s="234"/>
      <c r="AD21" s="234"/>
      <c r="AE21" s="234"/>
      <c r="AF21" s="234"/>
      <c r="AG21" s="234"/>
      <c r="AH21" s="234"/>
      <c r="AI21" s="235"/>
      <c r="AJ21" s="233"/>
      <c r="AK21" s="234"/>
      <c r="AL21" s="234"/>
      <c r="AM21" s="234"/>
      <c r="AN21" s="234"/>
      <c r="AO21" s="234"/>
      <c r="AP21" s="234"/>
      <c r="AQ21" s="234"/>
      <c r="AR21" s="235"/>
      <c r="AS21" s="233"/>
      <c r="AT21" s="234"/>
      <c r="AU21" s="234"/>
      <c r="AV21" s="234"/>
      <c r="AW21" s="234"/>
      <c r="AX21" s="234"/>
      <c r="AY21" s="234"/>
      <c r="AZ21" s="234"/>
      <c r="BA21" s="235"/>
      <c r="BB21" s="236">
        <f t="shared" si="1"/>
        <v>0</v>
      </c>
      <c r="BC21" s="236"/>
      <c r="BD21" s="236"/>
      <c r="BE21" s="236"/>
      <c r="BF21" s="236"/>
      <c r="BG21" s="236"/>
      <c r="BH21" s="236"/>
      <c r="BI21" s="236"/>
      <c r="BJ21" s="236"/>
      <c r="BK21" s="183"/>
      <c r="BL21" s="184"/>
      <c r="BM21" s="185"/>
      <c r="BN21" s="185"/>
      <c r="BO21" s="185"/>
      <c r="BP21" s="185"/>
      <c r="BQ21" s="185"/>
    </row>
    <row r="22" spans="3:69" s="186" customFormat="1" ht="20.100000000000001" customHeight="1" x14ac:dyDescent="0.2">
      <c r="C22" s="181"/>
      <c r="D22" s="194" t="s">
        <v>9</v>
      </c>
      <c r="E22" s="240"/>
      <c r="F22" s="241"/>
      <c r="G22" s="242"/>
      <c r="H22" s="189"/>
      <c r="I22" s="233"/>
      <c r="J22" s="234"/>
      <c r="K22" s="234"/>
      <c r="L22" s="234"/>
      <c r="M22" s="234"/>
      <c r="N22" s="234"/>
      <c r="O22" s="234"/>
      <c r="P22" s="234"/>
      <c r="Q22" s="235"/>
      <c r="R22" s="233"/>
      <c r="S22" s="234"/>
      <c r="T22" s="234"/>
      <c r="U22" s="234"/>
      <c r="V22" s="234"/>
      <c r="W22" s="234"/>
      <c r="X22" s="234"/>
      <c r="Y22" s="234"/>
      <c r="Z22" s="235"/>
      <c r="AA22" s="233"/>
      <c r="AB22" s="234"/>
      <c r="AC22" s="234"/>
      <c r="AD22" s="234"/>
      <c r="AE22" s="234"/>
      <c r="AF22" s="234"/>
      <c r="AG22" s="234"/>
      <c r="AH22" s="234"/>
      <c r="AI22" s="235"/>
      <c r="AJ22" s="233"/>
      <c r="AK22" s="234"/>
      <c r="AL22" s="234"/>
      <c r="AM22" s="234"/>
      <c r="AN22" s="234"/>
      <c r="AO22" s="234"/>
      <c r="AP22" s="234"/>
      <c r="AQ22" s="234"/>
      <c r="AR22" s="235"/>
      <c r="AS22" s="233"/>
      <c r="AT22" s="234"/>
      <c r="AU22" s="234"/>
      <c r="AV22" s="234"/>
      <c r="AW22" s="234"/>
      <c r="AX22" s="234"/>
      <c r="AY22" s="234"/>
      <c r="AZ22" s="234"/>
      <c r="BA22" s="235"/>
      <c r="BB22" s="236">
        <f t="shared" si="1"/>
        <v>0</v>
      </c>
      <c r="BC22" s="236"/>
      <c r="BD22" s="236"/>
      <c r="BE22" s="236"/>
      <c r="BF22" s="236"/>
      <c r="BG22" s="236"/>
      <c r="BH22" s="236"/>
      <c r="BI22" s="236"/>
      <c r="BJ22" s="236"/>
      <c r="BK22" s="183"/>
      <c r="BL22" s="184"/>
      <c r="BM22" s="185"/>
      <c r="BN22" s="185"/>
      <c r="BO22" s="185"/>
      <c r="BP22" s="185"/>
      <c r="BQ22" s="185"/>
    </row>
    <row r="23" spans="3:69" s="186" customFormat="1" ht="20.100000000000001" customHeight="1" x14ac:dyDescent="0.2">
      <c r="C23" s="181"/>
      <c r="D23" s="187"/>
      <c r="E23" s="187"/>
      <c r="F23" s="188"/>
      <c r="G23" s="188"/>
      <c r="H23" s="189"/>
      <c r="I23" s="189"/>
      <c r="J23" s="189"/>
      <c r="K23" s="189"/>
      <c r="L23" s="189"/>
      <c r="M23" s="189"/>
      <c r="N23" s="189"/>
      <c r="O23" s="189"/>
      <c r="P23" s="189"/>
      <c r="Q23" s="189"/>
      <c r="R23" s="189"/>
      <c r="S23" s="189"/>
      <c r="T23" s="189"/>
      <c r="U23" s="189"/>
      <c r="V23" s="189"/>
      <c r="W23" s="189"/>
      <c r="X23" s="189"/>
      <c r="Y23" s="189"/>
      <c r="Z23" s="189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189"/>
      <c r="AP23" s="189"/>
      <c r="AQ23" s="189"/>
      <c r="AR23" s="189"/>
      <c r="AS23" s="243" t="s">
        <v>68</v>
      </c>
      <c r="AT23" s="243"/>
      <c r="AU23" s="243"/>
      <c r="AV23" s="243"/>
      <c r="AW23" s="243"/>
      <c r="AX23" s="243"/>
      <c r="AY23" s="243"/>
      <c r="AZ23" s="243"/>
      <c r="BA23" s="243"/>
      <c r="BB23" s="236">
        <f>SUM(BB18:BJ22)</f>
        <v>115500</v>
      </c>
      <c r="BC23" s="236"/>
      <c r="BD23" s="236"/>
      <c r="BE23" s="236"/>
      <c r="BF23" s="236"/>
      <c r="BG23" s="236"/>
      <c r="BH23" s="236"/>
      <c r="BI23" s="236"/>
      <c r="BJ23" s="236"/>
      <c r="BK23" s="183"/>
      <c r="BL23" s="184"/>
      <c r="BM23" s="185"/>
      <c r="BN23" s="185"/>
      <c r="BO23" s="185"/>
      <c r="BP23" s="185"/>
      <c r="BQ23" s="185"/>
    </row>
    <row r="24" spans="3:69" s="186" customFormat="1" ht="9.9499999999999993" customHeight="1" x14ac:dyDescent="0.2">
      <c r="C24" s="181"/>
      <c r="D24" s="187"/>
      <c r="E24" s="187"/>
      <c r="F24" s="188"/>
      <c r="G24" s="188"/>
      <c r="H24" s="189"/>
      <c r="I24" s="189"/>
      <c r="J24" s="189"/>
      <c r="K24" s="189"/>
      <c r="L24" s="189"/>
      <c r="M24" s="189"/>
      <c r="N24" s="189"/>
      <c r="O24" s="189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A24" s="189"/>
      <c r="AB24" s="189"/>
      <c r="AC24" s="189"/>
      <c r="AD24" s="189"/>
      <c r="AE24" s="189"/>
      <c r="AF24" s="189"/>
      <c r="AG24" s="189"/>
      <c r="AH24" s="189"/>
      <c r="AI24" s="189"/>
      <c r="AJ24" s="189"/>
      <c r="AK24" s="189"/>
      <c r="AL24" s="189"/>
      <c r="AM24" s="189"/>
      <c r="AN24" s="189"/>
      <c r="AO24" s="189"/>
      <c r="AP24" s="189"/>
      <c r="AQ24" s="189"/>
      <c r="AR24" s="189"/>
      <c r="AS24" s="189"/>
      <c r="AT24" s="189"/>
      <c r="AU24" s="189"/>
      <c r="AV24" s="189"/>
      <c r="AW24" s="189"/>
      <c r="AX24" s="189"/>
      <c r="AY24" s="189"/>
      <c r="AZ24" s="189"/>
      <c r="BA24" s="189"/>
      <c r="BB24" s="189"/>
      <c r="BC24" s="189"/>
      <c r="BD24" s="189"/>
      <c r="BE24" s="189"/>
      <c r="BF24" s="189"/>
      <c r="BG24" s="189"/>
      <c r="BH24" s="189"/>
      <c r="BI24" s="189"/>
      <c r="BJ24" s="189"/>
      <c r="BK24" s="183"/>
      <c r="BL24" s="184"/>
      <c r="BM24" s="185"/>
      <c r="BN24" s="185"/>
      <c r="BO24" s="185"/>
      <c r="BP24" s="185"/>
      <c r="BQ24" s="185"/>
    </row>
    <row r="25" spans="3:69" s="186" customFormat="1" ht="9.9499999999999993" customHeight="1" x14ac:dyDescent="0.2">
      <c r="C25" s="181"/>
      <c r="D25" s="187"/>
      <c r="E25" s="187"/>
      <c r="F25" s="188"/>
      <c r="G25" s="188"/>
      <c r="H25" s="189"/>
      <c r="I25" s="189"/>
      <c r="J25" s="189"/>
      <c r="K25" s="189"/>
      <c r="L25" s="189"/>
      <c r="M25" s="189"/>
      <c r="N25" s="189"/>
      <c r="O25" s="189"/>
      <c r="P25" s="189"/>
      <c r="Q25" s="189"/>
      <c r="R25" s="189"/>
      <c r="S25" s="189"/>
      <c r="T25" s="189"/>
      <c r="U25" s="189"/>
      <c r="V25" s="189"/>
      <c r="W25" s="189"/>
      <c r="X25" s="189"/>
      <c r="Y25" s="189"/>
      <c r="Z25" s="189"/>
      <c r="AA25" s="189"/>
      <c r="AB25" s="189"/>
      <c r="AC25" s="189"/>
      <c r="AD25" s="189"/>
      <c r="AE25" s="189"/>
      <c r="AF25" s="189"/>
      <c r="AG25" s="189"/>
      <c r="AH25" s="189"/>
      <c r="AI25" s="189"/>
      <c r="AJ25" s="189"/>
      <c r="AK25" s="189"/>
      <c r="AL25" s="189"/>
      <c r="AM25" s="189"/>
      <c r="AN25" s="189"/>
      <c r="AO25" s="189"/>
      <c r="AP25" s="189"/>
      <c r="AQ25" s="189"/>
      <c r="AR25" s="189"/>
      <c r="AS25" s="189"/>
      <c r="AT25" s="189"/>
      <c r="AU25" s="189"/>
      <c r="AV25" s="189"/>
      <c r="AW25" s="189"/>
      <c r="AX25" s="189"/>
      <c r="AY25" s="189"/>
      <c r="AZ25" s="189"/>
      <c r="BA25" s="189"/>
      <c r="BB25" s="189"/>
      <c r="BC25" s="189"/>
      <c r="BD25" s="189"/>
      <c r="BE25" s="189"/>
      <c r="BF25" s="189"/>
      <c r="BG25" s="189"/>
      <c r="BH25" s="189"/>
      <c r="BI25" s="189"/>
      <c r="BJ25" s="189"/>
      <c r="BK25" s="183"/>
      <c r="BL25" s="184"/>
      <c r="BM25" s="185"/>
      <c r="BN25" s="185"/>
      <c r="BO25" s="185"/>
      <c r="BP25" s="185"/>
      <c r="BQ25" s="185"/>
    </row>
    <row r="26" spans="3:69" s="186" customFormat="1" ht="20.100000000000001" customHeight="1" x14ac:dyDescent="0.2">
      <c r="C26" s="181"/>
      <c r="D26" s="187"/>
      <c r="E26" s="187"/>
      <c r="F26" s="188"/>
      <c r="G26" s="195" t="s">
        <v>132</v>
      </c>
      <c r="H26" s="189"/>
      <c r="I26" s="248">
        <f>SUM(I9:Q24)</f>
        <v>425000</v>
      </c>
      <c r="J26" s="249"/>
      <c r="K26" s="249"/>
      <c r="L26" s="249"/>
      <c r="M26" s="249"/>
      <c r="N26" s="249"/>
      <c r="O26" s="249"/>
      <c r="P26" s="249"/>
      <c r="Q26" s="250"/>
      <c r="R26" s="236">
        <f>SUM(R9:Z24)</f>
        <v>472000</v>
      </c>
      <c r="S26" s="236"/>
      <c r="T26" s="236"/>
      <c r="U26" s="236"/>
      <c r="V26" s="236"/>
      <c r="W26" s="236"/>
      <c r="X26" s="236"/>
      <c r="Y26" s="236"/>
      <c r="Z26" s="236"/>
      <c r="AA26" s="236">
        <f>SUM(AA9:AI24)</f>
        <v>503500</v>
      </c>
      <c r="AB26" s="236"/>
      <c r="AC26" s="236"/>
      <c r="AD26" s="236"/>
      <c r="AE26" s="236"/>
      <c r="AF26" s="236"/>
      <c r="AG26" s="236"/>
      <c r="AH26" s="236"/>
      <c r="AI26" s="236"/>
      <c r="AJ26" s="236">
        <f>SUM(AJ9:AR24)</f>
        <v>544000</v>
      </c>
      <c r="AK26" s="236"/>
      <c r="AL26" s="236"/>
      <c r="AM26" s="236"/>
      <c r="AN26" s="236"/>
      <c r="AO26" s="236"/>
      <c r="AP26" s="236"/>
      <c r="AQ26" s="236"/>
      <c r="AR26" s="236"/>
      <c r="AS26" s="236">
        <f>SUM(AS9:BA24)</f>
        <v>571000</v>
      </c>
      <c r="AT26" s="236"/>
      <c r="AU26" s="236"/>
      <c r="AV26" s="236"/>
      <c r="AW26" s="236"/>
      <c r="AX26" s="236"/>
      <c r="AY26" s="236"/>
      <c r="AZ26" s="236"/>
      <c r="BA26" s="236"/>
      <c r="BB26" s="236">
        <f>+BB15+BB23</f>
        <v>2515500</v>
      </c>
      <c r="BC26" s="236"/>
      <c r="BD26" s="236"/>
      <c r="BE26" s="236"/>
      <c r="BF26" s="236"/>
      <c r="BG26" s="236"/>
      <c r="BH26" s="236"/>
      <c r="BI26" s="236"/>
      <c r="BJ26" s="236"/>
      <c r="BK26" s="183"/>
      <c r="BL26" s="184"/>
      <c r="BM26" s="185"/>
      <c r="BN26" s="185"/>
      <c r="BO26" s="185"/>
      <c r="BP26" s="185"/>
      <c r="BQ26" s="185"/>
    </row>
    <row r="27" spans="3:69" s="186" customFormat="1" ht="20.100000000000001" customHeight="1" x14ac:dyDescent="0.2">
      <c r="C27" s="181"/>
      <c r="D27" s="187"/>
      <c r="E27" s="187"/>
      <c r="F27" s="188"/>
      <c r="G27" s="188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89"/>
      <c r="T27" s="189"/>
      <c r="U27" s="189"/>
      <c r="V27" s="189"/>
      <c r="W27" s="189"/>
      <c r="X27" s="189"/>
      <c r="Y27" s="189"/>
      <c r="Z27" s="189"/>
      <c r="AA27" s="246"/>
      <c r="AB27" s="246"/>
      <c r="AC27" s="246"/>
      <c r="AD27" s="246"/>
      <c r="AE27" s="246"/>
      <c r="AF27" s="246"/>
      <c r="AG27" s="246"/>
      <c r="AH27" s="246"/>
      <c r="AI27" s="246"/>
      <c r="AJ27" s="246"/>
      <c r="AK27" s="246"/>
      <c r="AL27" s="246"/>
      <c r="AM27" s="246"/>
      <c r="AN27" s="246"/>
      <c r="AO27" s="246"/>
      <c r="AP27" s="246"/>
      <c r="AQ27" s="246"/>
      <c r="AR27" s="246"/>
      <c r="AS27" s="247"/>
      <c r="AT27" s="247"/>
      <c r="AU27" s="247"/>
      <c r="AV27" s="247"/>
      <c r="AW27" s="247"/>
      <c r="AX27" s="247"/>
      <c r="AY27" s="247"/>
      <c r="AZ27" s="247"/>
      <c r="BA27" s="247"/>
      <c r="BB27" s="247"/>
      <c r="BC27" s="247"/>
      <c r="BD27" s="247"/>
      <c r="BE27" s="247"/>
      <c r="BF27" s="247"/>
      <c r="BG27" s="247"/>
      <c r="BH27" s="247"/>
      <c r="BI27" s="247"/>
      <c r="BJ27" s="247"/>
      <c r="BK27" s="183"/>
      <c r="BL27" s="184"/>
      <c r="BM27" s="185"/>
      <c r="BN27" s="185"/>
      <c r="BO27" s="185"/>
      <c r="BP27" s="185"/>
      <c r="BQ27" s="185"/>
    </row>
    <row r="28" spans="3:69" s="186" customFormat="1" ht="20.100000000000001" customHeight="1" x14ac:dyDescent="0.2">
      <c r="C28" s="196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197"/>
      <c r="P28" s="197"/>
      <c r="Q28" s="197"/>
      <c r="R28" s="197"/>
      <c r="S28" s="197"/>
      <c r="T28" s="197"/>
      <c r="U28" s="197"/>
      <c r="V28" s="197"/>
      <c r="W28" s="197"/>
      <c r="X28" s="197"/>
      <c r="Y28" s="197"/>
      <c r="Z28" s="197"/>
      <c r="AA28" s="197"/>
      <c r="AB28" s="197"/>
      <c r="AC28" s="197"/>
      <c r="AD28" s="197"/>
      <c r="AE28" s="197"/>
      <c r="AF28" s="197"/>
      <c r="AG28" s="197"/>
      <c r="AH28" s="197"/>
      <c r="AI28" s="197"/>
      <c r="AJ28" s="197"/>
      <c r="AK28" s="197"/>
      <c r="AL28" s="197"/>
      <c r="AM28" s="197"/>
      <c r="AN28" s="197"/>
      <c r="AO28" s="197"/>
      <c r="AP28" s="197"/>
      <c r="AQ28" s="197"/>
      <c r="AR28" s="197"/>
      <c r="AS28" s="197"/>
      <c r="AT28" s="197"/>
      <c r="AU28" s="197"/>
      <c r="AV28" s="197"/>
      <c r="AW28" s="197"/>
      <c r="AX28" s="197"/>
      <c r="AY28" s="197"/>
      <c r="AZ28" s="197"/>
      <c r="BA28" s="197"/>
      <c r="BB28" s="197"/>
      <c r="BC28" s="197"/>
      <c r="BD28" s="197"/>
      <c r="BE28" s="197"/>
      <c r="BF28" s="197"/>
      <c r="BG28" s="197"/>
      <c r="BH28" s="197"/>
      <c r="BI28" s="197"/>
      <c r="BJ28" s="197"/>
      <c r="BK28" s="198"/>
      <c r="BL28" s="184"/>
      <c r="BM28" s="185"/>
      <c r="BN28" s="185"/>
      <c r="BO28" s="185"/>
      <c r="BP28" s="185"/>
      <c r="BQ28" s="185"/>
    </row>
    <row r="29" spans="3:69" ht="20.100000000000001" customHeight="1" x14ac:dyDescent="0.2">
      <c r="C29" s="11"/>
      <c r="D29" s="11"/>
      <c r="E29" s="11"/>
      <c r="F29" s="199"/>
      <c r="G29" s="199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0"/>
      <c r="BN29" s="10"/>
      <c r="BO29" s="10"/>
      <c r="BP29" s="10"/>
      <c r="BQ29" s="10"/>
    </row>
    <row r="30" spans="3:69" ht="20.100000000000001" customHeight="1" x14ac:dyDescent="0.2">
      <c r="C30" s="11"/>
      <c r="D30" s="11"/>
      <c r="E30" s="200"/>
      <c r="F30" s="199"/>
      <c r="G30" s="199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0"/>
      <c r="BN30" s="10"/>
      <c r="BO30" s="10"/>
      <c r="BP30" s="10"/>
      <c r="BQ30" s="10"/>
    </row>
    <row r="31" spans="3:69" ht="20.100000000000001" customHeight="1" x14ac:dyDescent="0.2">
      <c r="C31" s="11"/>
      <c r="D31" s="11"/>
      <c r="E31" s="200"/>
      <c r="F31" s="199"/>
      <c r="G31" s="199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0"/>
      <c r="BN31" s="10"/>
      <c r="BO31" s="10"/>
      <c r="BP31" s="10"/>
      <c r="BQ31" s="10"/>
    </row>
    <row r="32" spans="3:69" ht="20.100000000000001" customHeight="1" x14ac:dyDescent="0.2">
      <c r="C32" s="11"/>
      <c r="D32" s="11"/>
      <c r="E32" s="200"/>
      <c r="F32" s="199"/>
      <c r="G32" s="199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0"/>
      <c r="BN32" s="10"/>
      <c r="BO32" s="10"/>
      <c r="BP32" s="10"/>
      <c r="BQ32" s="10"/>
    </row>
    <row r="33" spans="3:69" ht="20.100000000000001" customHeight="1" x14ac:dyDescent="0.2">
      <c r="C33" s="11"/>
      <c r="D33" s="11"/>
      <c r="E33" s="200"/>
      <c r="F33" s="199"/>
      <c r="G33" s="199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0"/>
      <c r="BN33" s="10"/>
      <c r="BO33" s="10"/>
      <c r="BP33" s="10"/>
      <c r="BQ33" s="10"/>
    </row>
    <row r="34" spans="3:69" ht="20.100000000000001" customHeight="1" x14ac:dyDescent="0.2">
      <c r="C34" s="11"/>
      <c r="D34" s="11"/>
      <c r="E34" s="200"/>
      <c r="F34" s="199"/>
      <c r="G34" s="199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0"/>
      <c r="BN34" s="10"/>
      <c r="BO34" s="10"/>
      <c r="BP34" s="10"/>
      <c r="BQ34" s="10"/>
    </row>
    <row r="35" spans="3:69" ht="20.100000000000001" customHeight="1" x14ac:dyDescent="0.2">
      <c r="C35" s="11"/>
      <c r="D35" s="11"/>
      <c r="E35" s="200"/>
      <c r="F35" s="199"/>
      <c r="G35" s="199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0"/>
      <c r="BN35" s="10"/>
      <c r="BO35" s="10"/>
      <c r="BP35" s="10"/>
      <c r="BQ35" s="10"/>
    </row>
    <row r="36" spans="3:69" ht="20.100000000000001" customHeight="1" x14ac:dyDescent="0.2">
      <c r="C36" s="11"/>
      <c r="D36" s="11"/>
      <c r="E36" s="200"/>
      <c r="F36" s="199"/>
      <c r="G36" s="199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0"/>
      <c r="BN36" s="10"/>
      <c r="BO36" s="10"/>
      <c r="BP36" s="10"/>
      <c r="BQ36" s="10"/>
    </row>
    <row r="37" spans="3:69" ht="20.100000000000001" customHeight="1" x14ac:dyDescent="0.2">
      <c r="C37" s="11"/>
      <c r="D37" s="11"/>
      <c r="E37" s="200"/>
      <c r="F37" s="199"/>
      <c r="G37" s="199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0"/>
      <c r="BN37" s="10"/>
      <c r="BO37" s="10"/>
      <c r="BP37" s="10"/>
      <c r="BQ37" s="10"/>
    </row>
    <row r="38" spans="3:69" ht="20.100000000000001" customHeight="1" x14ac:dyDescent="0.2">
      <c r="C38" s="11"/>
      <c r="D38" s="11"/>
      <c r="E38" s="200"/>
      <c r="F38" s="199"/>
      <c r="G38" s="199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0"/>
      <c r="BN38" s="10"/>
      <c r="BO38" s="10"/>
      <c r="BP38" s="10"/>
      <c r="BQ38" s="10"/>
    </row>
    <row r="39" spans="3:69" ht="20.100000000000001" customHeight="1" x14ac:dyDescent="0.2">
      <c r="C39" s="11"/>
      <c r="D39" s="11"/>
      <c r="E39" s="200"/>
      <c r="F39" s="199"/>
      <c r="G39" s="199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0"/>
      <c r="BN39" s="10"/>
      <c r="BO39" s="10"/>
      <c r="BP39" s="10"/>
      <c r="BQ39" s="10"/>
    </row>
    <row r="40" spans="3:69" ht="20.100000000000001" customHeight="1" x14ac:dyDescent="0.2">
      <c r="C40" s="11"/>
      <c r="D40" s="11"/>
      <c r="E40" s="200"/>
      <c r="F40" s="199"/>
      <c r="G40" s="199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0"/>
      <c r="BN40" s="10"/>
      <c r="BO40" s="10"/>
      <c r="BP40" s="10"/>
      <c r="BQ40" s="10"/>
    </row>
    <row r="41" spans="3:69" ht="20.100000000000001" customHeight="1" x14ac:dyDescent="0.2">
      <c r="C41" s="11"/>
      <c r="D41" s="11"/>
      <c r="E41" s="200"/>
      <c r="F41" s="199"/>
      <c r="G41" s="199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0"/>
      <c r="BN41" s="10"/>
      <c r="BO41" s="10"/>
      <c r="BP41" s="10"/>
      <c r="BQ41" s="10"/>
    </row>
    <row r="42" spans="3:69" ht="20.100000000000001" customHeight="1" x14ac:dyDescent="0.2">
      <c r="C42" s="11"/>
      <c r="D42" s="11"/>
      <c r="E42" s="200"/>
      <c r="F42" s="199"/>
      <c r="G42" s="199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0"/>
      <c r="BN42" s="10"/>
      <c r="BO42" s="10"/>
      <c r="BP42" s="10"/>
      <c r="BQ42" s="10"/>
    </row>
    <row r="43" spans="3:69" ht="20.100000000000001" customHeight="1" x14ac:dyDescent="0.2">
      <c r="C43" s="11"/>
      <c r="D43" s="11"/>
      <c r="E43" s="200"/>
      <c r="F43" s="199"/>
      <c r="G43" s="199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0"/>
      <c r="BN43" s="10"/>
      <c r="BO43" s="10"/>
      <c r="BP43" s="10"/>
      <c r="BQ43" s="10"/>
    </row>
    <row r="44" spans="3:69" ht="20.100000000000001" customHeight="1" x14ac:dyDescent="0.2">
      <c r="C44" s="11"/>
      <c r="D44" s="11"/>
      <c r="E44" s="200"/>
      <c r="F44" s="199"/>
      <c r="G44" s="199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0"/>
      <c r="BN44" s="10"/>
      <c r="BO44" s="10"/>
      <c r="BP44" s="10"/>
      <c r="BQ44" s="10"/>
    </row>
    <row r="45" spans="3:69" ht="20.100000000000001" customHeight="1" x14ac:dyDescent="0.2">
      <c r="C45" s="11"/>
      <c r="D45" s="11"/>
      <c r="E45" s="200"/>
      <c r="F45" s="199"/>
      <c r="G45" s="199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0"/>
      <c r="BN45" s="10"/>
      <c r="BO45" s="10"/>
      <c r="BP45" s="10"/>
      <c r="BQ45" s="10"/>
    </row>
    <row r="46" spans="3:69" ht="20.100000000000001" customHeight="1" x14ac:dyDescent="0.2">
      <c r="C46" s="11"/>
      <c r="D46" s="11"/>
      <c r="E46" s="200"/>
      <c r="F46" s="199"/>
      <c r="G46" s="199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0"/>
      <c r="BN46" s="10"/>
      <c r="BO46" s="10"/>
      <c r="BP46" s="10"/>
      <c r="BQ46" s="10"/>
    </row>
    <row r="47" spans="3:69" ht="20.100000000000001" customHeight="1" x14ac:dyDescent="0.2">
      <c r="C47" s="11"/>
      <c r="D47" s="11"/>
      <c r="E47" s="200"/>
      <c r="F47" s="199"/>
      <c r="G47" s="199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0"/>
      <c r="BN47" s="10"/>
      <c r="BO47" s="10"/>
      <c r="BP47" s="10"/>
      <c r="BQ47" s="10"/>
    </row>
    <row r="48" spans="3:69" ht="20.100000000000001" customHeight="1" x14ac:dyDescent="0.2">
      <c r="C48" s="11"/>
      <c r="D48" s="11"/>
      <c r="E48" s="200"/>
      <c r="F48" s="199"/>
      <c r="G48" s="199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0"/>
      <c r="BN48" s="10"/>
      <c r="BO48" s="10"/>
      <c r="BP48" s="10"/>
      <c r="BQ48" s="10"/>
    </row>
    <row r="49" spans="3:69" ht="20.100000000000001" customHeight="1" x14ac:dyDescent="0.2">
      <c r="C49" s="11"/>
      <c r="D49" s="11"/>
      <c r="E49" s="200"/>
      <c r="F49" s="199"/>
      <c r="G49" s="199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0"/>
      <c r="BN49" s="10"/>
      <c r="BO49" s="10"/>
      <c r="BP49" s="10"/>
      <c r="BQ49" s="10"/>
    </row>
    <row r="50" spans="3:69" ht="20.100000000000001" customHeight="1" x14ac:dyDescent="0.2">
      <c r="C50" s="11"/>
      <c r="D50" s="11"/>
      <c r="E50" s="200"/>
      <c r="F50" s="199"/>
      <c r="G50" s="199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0"/>
      <c r="BN50" s="10"/>
      <c r="BO50" s="10"/>
      <c r="BP50" s="10"/>
      <c r="BQ50" s="10"/>
    </row>
    <row r="51" spans="3:69" ht="20.100000000000001" customHeight="1" x14ac:dyDescent="0.2">
      <c r="C51" s="11"/>
      <c r="D51" s="11"/>
      <c r="E51" s="200"/>
      <c r="F51" s="199"/>
      <c r="G51" s="199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0"/>
      <c r="BN51" s="10"/>
      <c r="BO51" s="10"/>
      <c r="BP51" s="10"/>
      <c r="BQ51" s="10"/>
    </row>
    <row r="52" spans="3:69" ht="20.100000000000001" customHeight="1" x14ac:dyDescent="0.2">
      <c r="C52" s="11"/>
      <c r="D52" s="11"/>
      <c r="E52" s="200"/>
      <c r="F52" s="199"/>
      <c r="G52" s="199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0"/>
      <c r="BN52" s="10"/>
      <c r="BO52" s="10"/>
      <c r="BP52" s="10"/>
      <c r="BQ52" s="10"/>
    </row>
    <row r="53" spans="3:69" ht="20.100000000000001" customHeight="1" x14ac:dyDescent="0.2">
      <c r="C53" s="11"/>
      <c r="D53" s="11"/>
      <c r="E53" s="200"/>
      <c r="F53" s="199"/>
      <c r="G53" s="199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0"/>
      <c r="BN53" s="10"/>
      <c r="BO53" s="10"/>
      <c r="BP53" s="10"/>
      <c r="BQ53" s="10"/>
    </row>
    <row r="54" spans="3:69" ht="20.100000000000001" customHeight="1" x14ac:dyDescent="0.2">
      <c r="C54" s="11"/>
      <c r="D54" s="11"/>
      <c r="E54" s="200"/>
      <c r="F54" s="199"/>
      <c r="G54" s="199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0"/>
      <c r="BN54" s="10"/>
      <c r="BO54" s="10"/>
      <c r="BP54" s="10"/>
      <c r="BQ54" s="10"/>
    </row>
    <row r="55" spans="3:69" ht="20.100000000000001" customHeight="1" x14ac:dyDescent="0.2">
      <c r="C55" s="11"/>
      <c r="D55" s="11"/>
      <c r="E55" s="200"/>
      <c r="F55" s="199"/>
      <c r="G55" s="199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0"/>
      <c r="BN55" s="10"/>
      <c r="BO55" s="10"/>
      <c r="BP55" s="10"/>
      <c r="BQ55" s="10"/>
    </row>
    <row r="56" spans="3:69" ht="20.100000000000001" customHeight="1" x14ac:dyDescent="0.2">
      <c r="C56" s="11"/>
      <c r="D56" s="11"/>
      <c r="E56" s="200"/>
      <c r="F56" s="199"/>
      <c r="G56" s="199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0"/>
      <c r="BN56" s="10"/>
      <c r="BO56" s="10"/>
      <c r="BP56" s="10"/>
      <c r="BQ56" s="10"/>
    </row>
    <row r="57" spans="3:69" ht="20.100000000000001" customHeight="1" x14ac:dyDescent="0.2">
      <c r="C57" s="11"/>
      <c r="D57" s="11"/>
      <c r="E57" s="200"/>
      <c r="F57" s="199"/>
      <c r="G57" s="199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0"/>
      <c r="BN57" s="10"/>
      <c r="BO57" s="10"/>
      <c r="BP57" s="10"/>
      <c r="BQ57" s="10"/>
    </row>
    <row r="58" spans="3:69" ht="20.100000000000001" customHeight="1" x14ac:dyDescent="0.2">
      <c r="C58" s="11"/>
      <c r="D58" s="11"/>
      <c r="E58" s="200"/>
      <c r="F58" s="199"/>
      <c r="G58" s="199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0"/>
      <c r="BN58" s="10"/>
      <c r="BO58" s="10"/>
      <c r="BP58" s="10"/>
      <c r="BQ58" s="10"/>
    </row>
  </sheetData>
  <sheetProtection sheet="1" formatCells="0" formatColumns="0" formatRows="0" insertRows="0" deleteRows="0"/>
  <mergeCells count="103">
    <mergeCell ref="E17:G17"/>
    <mergeCell ref="AS27:BA27"/>
    <mergeCell ref="AA27:AR27"/>
    <mergeCell ref="BB27:BJ27"/>
    <mergeCell ref="E18:G18"/>
    <mergeCell ref="E19:G19"/>
    <mergeCell ref="E20:G20"/>
    <mergeCell ref="E21:G21"/>
    <mergeCell ref="E22:G22"/>
    <mergeCell ref="AA26:AI26"/>
    <mergeCell ref="AJ26:AR26"/>
    <mergeCell ref="AS26:BA26"/>
    <mergeCell ref="BB26:BJ26"/>
    <mergeCell ref="I26:Q26"/>
    <mergeCell ref="R26:Z26"/>
    <mergeCell ref="AS22:BA22"/>
    <mergeCell ref="BB22:BJ22"/>
    <mergeCell ref="AS23:BA23"/>
    <mergeCell ref="BB23:BJ23"/>
    <mergeCell ref="I22:Q22"/>
    <mergeCell ref="R22:Z22"/>
    <mergeCell ref="AA22:AI22"/>
    <mergeCell ref="AJ22:AR22"/>
    <mergeCell ref="AA21:AI21"/>
    <mergeCell ref="AJ21:AR21"/>
    <mergeCell ref="AS21:BA21"/>
    <mergeCell ref="BB21:BJ21"/>
    <mergeCell ref="I21:Q21"/>
    <mergeCell ref="R21:Z21"/>
    <mergeCell ref="AS20:BA20"/>
    <mergeCell ref="BB20:BJ20"/>
    <mergeCell ref="I20:Q20"/>
    <mergeCell ref="R20:Z20"/>
    <mergeCell ref="AA20:AI20"/>
    <mergeCell ref="AJ20:AR20"/>
    <mergeCell ref="AA19:AI19"/>
    <mergeCell ref="AJ19:AR19"/>
    <mergeCell ref="AS19:BA19"/>
    <mergeCell ref="BB19:BJ19"/>
    <mergeCell ref="I19:Q19"/>
    <mergeCell ref="R19:Z19"/>
    <mergeCell ref="AS18:BA18"/>
    <mergeCell ref="BB18:BJ18"/>
    <mergeCell ref="I18:Q18"/>
    <mergeCell ref="R18:Z18"/>
    <mergeCell ref="AA18:AI18"/>
    <mergeCell ref="AJ18:AR18"/>
    <mergeCell ref="AA17:AI17"/>
    <mergeCell ref="AJ17:AR17"/>
    <mergeCell ref="AS17:BA17"/>
    <mergeCell ref="BB17:BJ17"/>
    <mergeCell ref="I17:Q17"/>
    <mergeCell ref="R17:Z17"/>
    <mergeCell ref="BB15:BJ15"/>
    <mergeCell ref="AS15:BA15"/>
    <mergeCell ref="BB11:BJ11"/>
    <mergeCell ref="BB14:BJ14"/>
    <mergeCell ref="BB13:BJ13"/>
    <mergeCell ref="AS13:BA13"/>
    <mergeCell ref="AS14:BA14"/>
    <mergeCell ref="BB12:BJ12"/>
    <mergeCell ref="AS12:BA12"/>
    <mergeCell ref="AS11:BA11"/>
    <mergeCell ref="E11:G11"/>
    <mergeCell ref="E12:G12"/>
    <mergeCell ref="E13:G13"/>
    <mergeCell ref="E14:G14"/>
    <mergeCell ref="I14:Q14"/>
    <mergeCell ref="R14:Z14"/>
    <mergeCell ref="AA14:AI14"/>
    <mergeCell ref="AJ14:AR14"/>
    <mergeCell ref="I13:Q13"/>
    <mergeCell ref="R13:Z13"/>
    <mergeCell ref="AJ13:AR13"/>
    <mergeCell ref="AA13:AI13"/>
    <mergeCell ref="I12:Q12"/>
    <mergeCell ref="R12:Z12"/>
    <mergeCell ref="AA12:AI12"/>
    <mergeCell ref="AJ12:AR12"/>
    <mergeCell ref="AA11:AI11"/>
    <mergeCell ref="AJ11:AR11"/>
    <mergeCell ref="I11:Q11"/>
    <mergeCell ref="R11:Z11"/>
    <mergeCell ref="C2:AM2"/>
    <mergeCell ref="D7:G7"/>
    <mergeCell ref="D4:E4"/>
    <mergeCell ref="F4:G4"/>
    <mergeCell ref="AA9:AI9"/>
    <mergeCell ref="AJ9:AR9"/>
    <mergeCell ref="AS9:BA9"/>
    <mergeCell ref="BB9:BJ9"/>
    <mergeCell ref="I10:Q10"/>
    <mergeCell ref="R10:Z10"/>
    <mergeCell ref="AA10:AI10"/>
    <mergeCell ref="AJ10:AR10"/>
    <mergeCell ref="AS10:BA10"/>
    <mergeCell ref="E10:G10"/>
    <mergeCell ref="I7:BJ7"/>
    <mergeCell ref="AO2:BA2"/>
    <mergeCell ref="E9:G9"/>
    <mergeCell ref="I9:Q9"/>
    <mergeCell ref="R9:Z9"/>
    <mergeCell ref="BB10:BJ10"/>
  </mergeCells>
  <phoneticPr fontId="22" type="noConversion"/>
  <conditionalFormatting sqref="I8:BJ8 I15:AS15 I16:BJ16 I23:AS23 I24:BJ25 I27:AA27">
    <cfRule type="expression" dxfId="4" priority="226" stopIfTrue="1">
      <formula>AND(#REF!&gt;=$F8,#REF!&lt;=$G8)</formula>
    </cfRule>
  </conditionalFormatting>
  <printOptions horizontalCentered="1"/>
  <pageMargins left="0.19685039370078741" right="0.19685039370078741" top="0.11811023622047245" bottom="0.11811023622047245" header="0.31496062992125984" footer="0.31496062992125984"/>
  <pageSetup scale="58" fitToHeight="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FF708-4B3C-4CED-80C7-D551C7AE199D}">
  <sheetPr>
    <tabColor rgb="FF00B050"/>
    <pageSetUpPr autoPageBreaks="0" fitToPage="1"/>
  </sheetPr>
  <dimension ref="A1:N110"/>
  <sheetViews>
    <sheetView showGridLines="0" showRowColHeaders="0" showZeros="0" showOutlineSymbols="0" topLeftCell="B1" zoomScaleNormal="100" workbookViewId="0">
      <selection activeCell="E19" sqref="E19"/>
    </sheetView>
  </sheetViews>
  <sheetFormatPr baseColWidth="10" defaultRowHeight="12.75" x14ac:dyDescent="0.2"/>
  <cols>
    <col min="1" max="1" width="11.42578125" hidden="1" customWidth="1"/>
    <col min="2" max="2" width="1.7109375" customWidth="1"/>
    <col min="3" max="3" width="3.42578125" customWidth="1"/>
    <col min="4" max="4" width="24.7109375" customWidth="1"/>
    <col min="5" max="24" width="20.7109375" customWidth="1"/>
    <col min="25" max="25" width="100.7109375" customWidth="1"/>
    <col min="26" max="36" width="20.7109375" customWidth="1"/>
    <col min="37" max="37" width="100.7109375" customWidth="1"/>
  </cols>
  <sheetData>
    <row r="1" spans="1:14" ht="7.5" customHeight="1" x14ac:dyDescent="0.2">
      <c r="A1" s="19"/>
      <c r="B1" s="113"/>
      <c r="C1" s="113"/>
      <c r="D1" s="113"/>
      <c r="E1" s="113"/>
      <c r="F1" s="113"/>
      <c r="G1" s="113"/>
      <c r="H1" s="113"/>
      <c r="I1" s="113"/>
      <c r="J1" s="113"/>
      <c r="K1" s="19"/>
      <c r="L1" s="19"/>
      <c r="M1" s="19"/>
      <c r="N1" s="19"/>
    </row>
    <row r="2" spans="1:14" ht="24" customHeight="1" x14ac:dyDescent="0.2">
      <c r="A2" s="19"/>
      <c r="B2" s="113"/>
      <c r="C2" s="258" t="s">
        <v>96</v>
      </c>
      <c r="D2" s="259"/>
      <c r="E2" s="259"/>
      <c r="F2" s="259"/>
      <c r="G2" s="259"/>
      <c r="H2" s="259"/>
      <c r="I2" s="259"/>
      <c r="J2" s="260"/>
      <c r="K2" s="19"/>
      <c r="L2" s="19"/>
      <c r="M2" s="19"/>
      <c r="N2" s="19"/>
    </row>
    <row r="3" spans="1:14" ht="9.9499999999999993" customHeight="1" x14ac:dyDescent="0.25">
      <c r="A3" s="19"/>
      <c r="B3" s="113"/>
      <c r="C3" s="21"/>
      <c r="D3" s="22"/>
      <c r="E3" s="22"/>
      <c r="F3" s="22"/>
      <c r="G3" s="22"/>
      <c r="H3" s="22"/>
      <c r="I3" s="22"/>
      <c r="J3" s="23"/>
      <c r="K3" s="19"/>
      <c r="L3" s="19"/>
      <c r="M3" s="19"/>
      <c r="N3" s="19"/>
    </row>
    <row r="4" spans="1:14" ht="17.25" customHeight="1" x14ac:dyDescent="0.2">
      <c r="A4" s="19"/>
      <c r="B4" s="113"/>
      <c r="C4" s="264" t="s">
        <v>148</v>
      </c>
      <c r="D4" s="265"/>
      <c r="E4" s="265"/>
      <c r="F4" s="265"/>
      <c r="G4" s="265"/>
      <c r="H4" s="265"/>
      <c r="I4" s="265"/>
      <c r="J4" s="266"/>
      <c r="K4" s="19"/>
      <c r="L4" s="19"/>
      <c r="M4" s="19"/>
      <c r="N4" s="19"/>
    </row>
    <row r="5" spans="1:14" ht="14.25" customHeight="1" x14ac:dyDescent="0.2">
      <c r="A5" s="19"/>
      <c r="B5" s="113"/>
      <c r="C5" s="267"/>
      <c r="D5" s="265"/>
      <c r="E5" s="265"/>
      <c r="F5" s="265"/>
      <c r="G5" s="265"/>
      <c r="H5" s="265"/>
      <c r="I5" s="265"/>
      <c r="J5" s="266"/>
      <c r="K5" s="19"/>
      <c r="L5" s="19"/>
      <c r="M5" s="19"/>
      <c r="N5" s="19"/>
    </row>
    <row r="6" spans="1:14" ht="7.5" customHeight="1" x14ac:dyDescent="0.25">
      <c r="A6" s="19"/>
      <c r="B6" s="113"/>
      <c r="C6" s="114"/>
      <c r="D6" s="115"/>
      <c r="E6" s="115"/>
      <c r="F6" s="115"/>
      <c r="G6" s="115"/>
      <c r="H6" s="115"/>
      <c r="I6" s="115"/>
      <c r="J6" s="116"/>
      <c r="K6" s="19"/>
      <c r="L6" s="19"/>
      <c r="M6" s="19"/>
      <c r="N6" s="19"/>
    </row>
    <row r="7" spans="1:14" ht="4.5" customHeight="1" thickBot="1" x14ac:dyDescent="0.3">
      <c r="A7" s="19"/>
      <c r="B7" s="113"/>
      <c r="C7" s="21"/>
      <c r="D7" s="22"/>
      <c r="E7" s="22"/>
      <c r="F7" s="22"/>
      <c r="G7" s="22"/>
      <c r="H7" s="22"/>
      <c r="I7" s="22"/>
      <c r="J7" s="23"/>
      <c r="K7" s="19"/>
      <c r="L7" s="19"/>
      <c r="M7" s="19"/>
      <c r="N7" s="19"/>
    </row>
    <row r="8" spans="1:14" ht="18.75" thickTop="1" thickBot="1" x14ac:dyDescent="0.35">
      <c r="A8" s="19"/>
      <c r="B8" s="113"/>
      <c r="C8" s="117">
        <v>1</v>
      </c>
      <c r="D8" s="261" t="s">
        <v>97</v>
      </c>
      <c r="E8" s="262"/>
      <c r="F8" s="262"/>
      <c r="G8" s="262"/>
      <c r="H8" s="262"/>
      <c r="I8" s="262"/>
      <c r="J8" s="263"/>
      <c r="K8" s="19"/>
      <c r="L8" s="19"/>
      <c r="M8" s="19"/>
      <c r="N8" s="19"/>
    </row>
    <row r="9" spans="1:14" ht="5.0999999999999996" customHeight="1" thickTop="1" x14ac:dyDescent="0.3">
      <c r="A9" s="19"/>
      <c r="B9" s="113"/>
      <c r="C9" s="51"/>
      <c r="D9" s="118"/>
      <c r="E9" s="119"/>
      <c r="F9" s="119"/>
      <c r="G9" s="119"/>
      <c r="H9" s="119"/>
      <c r="I9" s="119"/>
      <c r="J9" s="120"/>
      <c r="K9" s="19"/>
      <c r="L9" s="19"/>
      <c r="M9" s="19"/>
      <c r="N9" s="19"/>
    </row>
    <row r="10" spans="1:14" ht="17.25" x14ac:dyDescent="0.3">
      <c r="A10" s="19"/>
      <c r="B10" s="113"/>
      <c r="C10" s="121"/>
      <c r="D10" s="119"/>
      <c r="E10" s="122" t="s">
        <v>98</v>
      </c>
      <c r="F10" s="123"/>
      <c r="G10" s="123"/>
      <c r="H10" s="123"/>
      <c r="I10" s="123"/>
      <c r="J10" s="124"/>
      <c r="K10" s="19"/>
      <c r="L10" s="19"/>
      <c r="M10" s="19"/>
      <c r="N10" s="19"/>
    </row>
    <row r="11" spans="1:14" s="40" customFormat="1" ht="18" customHeight="1" x14ac:dyDescent="0.3">
      <c r="A11" s="31"/>
      <c r="B11" s="125"/>
      <c r="C11" s="51"/>
      <c r="D11" s="126" t="s">
        <v>99</v>
      </c>
      <c r="E11" s="127">
        <f>+'Egresos del Proyecto'!I129</f>
        <v>1000000</v>
      </c>
      <c r="F11" s="254" t="s">
        <v>100</v>
      </c>
      <c r="G11" s="254"/>
      <c r="H11" s="254"/>
      <c r="I11" s="254"/>
      <c r="J11" s="255"/>
      <c r="K11" s="31"/>
      <c r="L11" s="31"/>
      <c r="M11" s="31"/>
      <c r="N11" s="31"/>
    </row>
    <row r="12" spans="1:14" ht="12" customHeight="1" x14ac:dyDescent="0.3">
      <c r="A12" s="19"/>
      <c r="B12" s="113"/>
      <c r="C12" s="51"/>
      <c r="D12" s="22"/>
      <c r="E12" s="128"/>
      <c r="F12" s="256"/>
      <c r="G12" s="256"/>
      <c r="H12" s="256"/>
      <c r="I12" s="256"/>
      <c r="J12" s="257"/>
      <c r="K12" s="19"/>
      <c r="L12" s="19"/>
      <c r="M12" s="19"/>
      <c r="N12" s="19"/>
    </row>
    <row r="13" spans="1:14" ht="12.75" customHeight="1" x14ac:dyDescent="0.3">
      <c r="A13" s="19"/>
      <c r="B13" s="113"/>
      <c r="C13" s="51"/>
      <c r="D13" s="22"/>
      <c r="E13" s="129" t="s">
        <v>115</v>
      </c>
      <c r="F13" s="130">
        <v>1</v>
      </c>
      <c r="G13" s="130">
        <v>2</v>
      </c>
      <c r="H13" s="130">
        <v>3</v>
      </c>
      <c r="I13" s="130">
        <v>4</v>
      </c>
      <c r="J13" s="131">
        <v>5</v>
      </c>
      <c r="K13" s="19"/>
      <c r="L13" s="19"/>
      <c r="M13" s="19"/>
      <c r="N13" s="19"/>
    </row>
    <row r="14" spans="1:14" s="56" customFormat="1" ht="18" customHeight="1" x14ac:dyDescent="0.3">
      <c r="A14" s="49"/>
      <c r="B14" s="132"/>
      <c r="C14" s="51"/>
      <c r="D14" s="133" t="s">
        <v>101</v>
      </c>
      <c r="E14" s="134">
        <f>-E11</f>
        <v>-1000000</v>
      </c>
      <c r="F14" s="135">
        <f>+'Ingresos del Proyecto'!I26-'Egresos del Proyecto'!R129</f>
        <v>175000</v>
      </c>
      <c r="G14" s="135">
        <f>+'Ingresos del Proyecto'!R26-'Egresos del Proyecto'!AA129</f>
        <v>272000</v>
      </c>
      <c r="H14" s="135">
        <f>+'Ingresos del Proyecto'!AA26-'Egresos del Proyecto'!AJ129</f>
        <v>353500</v>
      </c>
      <c r="I14" s="135">
        <f>+'Ingresos del Proyecto'!AJ26-'Egresos del Proyecto'!AS129</f>
        <v>444000</v>
      </c>
      <c r="J14" s="136">
        <f>+'Ingresos del Proyecto'!AS26-'Egresos del Proyecto'!BB129</f>
        <v>521000</v>
      </c>
      <c r="K14" s="49"/>
      <c r="L14" s="49"/>
      <c r="M14" s="49"/>
      <c r="N14" s="49"/>
    </row>
    <row r="15" spans="1:14" s="56" customFormat="1" ht="15" customHeight="1" thickBot="1" x14ac:dyDescent="0.35">
      <c r="A15" s="49"/>
      <c r="B15" s="132"/>
      <c r="C15" s="51"/>
      <c r="D15" s="22"/>
      <c r="E15" s="22"/>
      <c r="F15" s="22"/>
      <c r="G15" s="22"/>
      <c r="H15" s="22"/>
      <c r="I15" s="22"/>
      <c r="J15" s="23"/>
      <c r="K15" s="49"/>
      <c r="L15" s="49"/>
      <c r="M15" s="49"/>
      <c r="N15" s="49"/>
    </row>
    <row r="16" spans="1:14" s="56" customFormat="1" ht="18.75" thickTop="1" thickBot="1" x14ac:dyDescent="0.35">
      <c r="A16" s="49"/>
      <c r="B16" s="132"/>
      <c r="C16" s="137">
        <v>2</v>
      </c>
      <c r="D16" s="251" t="s">
        <v>102</v>
      </c>
      <c r="E16" s="252"/>
      <c r="F16" s="252"/>
      <c r="G16" s="252"/>
      <c r="H16" s="252"/>
      <c r="I16" s="252"/>
      <c r="J16" s="253"/>
      <c r="K16" s="49"/>
      <c r="L16" s="49"/>
      <c r="M16" s="49"/>
      <c r="N16" s="49"/>
    </row>
    <row r="17" spans="1:14" s="56" customFormat="1" ht="5.0999999999999996" customHeight="1" thickTop="1" x14ac:dyDescent="0.3">
      <c r="A17" s="49"/>
      <c r="B17" s="132"/>
      <c r="C17" s="50"/>
      <c r="D17" s="22"/>
      <c r="E17" s="22"/>
      <c r="F17" s="22"/>
      <c r="G17" s="22"/>
      <c r="H17" s="22"/>
      <c r="I17" s="22"/>
      <c r="J17" s="23"/>
      <c r="K17" s="49"/>
      <c r="L17" s="49"/>
      <c r="M17" s="49"/>
      <c r="N17" s="49"/>
    </row>
    <row r="18" spans="1:14" s="56" customFormat="1" ht="17.25" x14ac:dyDescent="0.3">
      <c r="A18" s="49"/>
      <c r="B18" s="132"/>
      <c r="C18" s="50"/>
      <c r="D18" s="22"/>
      <c r="E18" s="138" t="s">
        <v>103</v>
      </c>
      <c r="F18" s="22"/>
      <c r="G18" s="22"/>
      <c r="H18" s="22"/>
      <c r="I18" s="22"/>
      <c r="J18" s="23"/>
      <c r="K18" s="49"/>
      <c r="L18" s="49"/>
      <c r="M18" s="49"/>
      <c r="N18" s="49"/>
    </row>
    <row r="19" spans="1:14" s="56" customFormat="1" ht="18" customHeight="1" x14ac:dyDescent="0.3">
      <c r="A19" s="49"/>
      <c r="B19" s="132"/>
      <c r="C19" s="50"/>
      <c r="D19" s="139" t="s">
        <v>104</v>
      </c>
      <c r="E19" s="15">
        <v>0.1</v>
      </c>
      <c r="F19" s="140" t="s">
        <v>138</v>
      </c>
      <c r="G19" s="141"/>
      <c r="H19" s="142"/>
      <c r="I19" s="142"/>
      <c r="J19" s="143"/>
      <c r="K19" s="49"/>
      <c r="L19" s="49"/>
      <c r="M19" s="49"/>
      <c r="N19" s="49"/>
    </row>
    <row r="20" spans="1:14" s="56" customFormat="1" ht="10.15" customHeight="1" x14ac:dyDescent="0.3">
      <c r="A20" s="49"/>
      <c r="B20" s="132"/>
      <c r="C20" s="50"/>
      <c r="D20" s="144"/>
      <c r="E20" s="145"/>
      <c r="F20" s="145"/>
      <c r="G20" s="145"/>
      <c r="H20" s="145"/>
      <c r="I20" s="145"/>
      <c r="J20" s="146"/>
      <c r="K20" s="49"/>
      <c r="L20" s="49"/>
      <c r="M20" s="49"/>
      <c r="N20" s="49"/>
    </row>
    <row r="21" spans="1:14" s="56" customFormat="1" ht="18" customHeight="1" x14ac:dyDescent="0.3">
      <c r="A21" s="49"/>
      <c r="B21" s="132"/>
      <c r="C21" s="50"/>
      <c r="D21" s="147" t="s">
        <v>105</v>
      </c>
      <c r="E21" s="163">
        <f>NPV($E$19,F14:J14)+E14</f>
        <v>276232.06313527981</v>
      </c>
      <c r="F21" s="148" t="str">
        <f>IF(E11=0,0,IF(E19=0,"  Falta TASA",IF(E21&gt;0,"  Valor positivo, inversión (en principio) factible","  Valor negativo, inversión (en principio) no recomendable.")))</f>
        <v xml:space="preserve">  Valor positivo, inversión (en principio) factible</v>
      </c>
      <c r="G21" s="22"/>
      <c r="H21" s="145"/>
      <c r="I21" s="145"/>
      <c r="J21" s="146"/>
      <c r="K21" s="49"/>
      <c r="L21" s="49"/>
      <c r="M21" s="49"/>
      <c r="N21" s="49"/>
    </row>
    <row r="22" spans="1:14" s="56" customFormat="1" ht="10.15" customHeight="1" x14ac:dyDescent="0.3">
      <c r="A22" s="49"/>
      <c r="B22" s="132"/>
      <c r="C22" s="50"/>
      <c r="D22" s="149"/>
      <c r="E22" s="22"/>
      <c r="F22" s="22"/>
      <c r="G22" s="22"/>
      <c r="H22" s="22"/>
      <c r="I22" s="22"/>
      <c r="J22" s="23"/>
      <c r="K22" s="49"/>
      <c r="L22" s="49"/>
      <c r="M22" s="49"/>
      <c r="N22" s="49"/>
    </row>
    <row r="23" spans="1:14" s="56" customFormat="1" ht="18" customHeight="1" x14ac:dyDescent="0.3">
      <c r="A23" s="49"/>
      <c r="B23" s="132"/>
      <c r="C23" s="50"/>
      <c r="D23" s="147" t="s">
        <v>106</v>
      </c>
      <c r="E23" s="164">
        <f>+B101</f>
        <v>0.18572918388467685</v>
      </c>
      <c r="F23" s="150" t="str">
        <f>IF(E23="N/D","  &lt; Valor no disponible",IF(E19=""," &lt; Valor no disponible, faltan datos",IF(B100&gt;E19,"  &lt; Valor superior a la tasa, inversión (en principio) factible","Valor inferior a la tasa, inversión a analizar con detalle.")))</f>
        <v xml:space="preserve">  &lt; Valor superior a la tasa, inversión (en principio) factible</v>
      </c>
      <c r="G23" s="22"/>
      <c r="H23" s="22"/>
      <c r="I23" s="22"/>
      <c r="J23" s="23"/>
      <c r="K23" s="49"/>
      <c r="L23" s="49"/>
      <c r="M23" s="49"/>
      <c r="N23" s="49"/>
    </row>
    <row r="24" spans="1:14" s="56" customFormat="1" ht="10.15" customHeight="1" x14ac:dyDescent="0.3">
      <c r="A24" s="49"/>
      <c r="B24" s="132"/>
      <c r="C24" s="70"/>
      <c r="D24" s="151"/>
      <c r="E24" s="151"/>
      <c r="F24" s="151"/>
      <c r="G24" s="151"/>
      <c r="H24" s="151"/>
      <c r="I24" s="151"/>
      <c r="J24" s="152"/>
      <c r="K24" s="49"/>
      <c r="L24" s="49"/>
      <c r="M24" s="49"/>
      <c r="N24" s="49"/>
    </row>
    <row r="25" spans="1:14" x14ac:dyDescent="0.2">
      <c r="A25" s="19"/>
      <c r="B25" s="113"/>
      <c r="C25" s="113"/>
      <c r="D25" s="113"/>
      <c r="E25" s="113"/>
      <c r="F25" s="113"/>
      <c r="G25" s="113"/>
      <c r="H25" s="113"/>
      <c r="I25" s="113"/>
      <c r="J25" s="113"/>
      <c r="K25" s="19"/>
      <c r="L25" s="19"/>
      <c r="M25" s="19"/>
      <c r="N25" s="19"/>
    </row>
    <row r="26" spans="1:14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</row>
    <row r="27" spans="1:14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1:14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100" spans="2:2" x14ac:dyDescent="0.2">
      <c r="B100">
        <f>IF('VAN y TIR'!$E$11=0,0,IRR('VAN y TIR'!$E$14:$J$14))</f>
        <v>0.18572918388467685</v>
      </c>
    </row>
    <row r="101" spans="2:2" x14ac:dyDescent="0.2">
      <c r="B101">
        <f>IF(ISERROR(B100),"N/D",B100)</f>
        <v>0.18572918388467685</v>
      </c>
    </row>
    <row r="108" spans="2:2" ht="200.1" customHeight="1" x14ac:dyDescent="0.2"/>
    <row r="110" spans="2:2" ht="9.9499999999999993" customHeight="1" x14ac:dyDescent="0.2"/>
  </sheetData>
  <sheetProtection algorithmName="SHA-512" hashValue="ez4/rcLxyXdVXa9jt+s1sgkcqcHyIGlNuiJu/SkGqiZhNWx8BbAeH4U/lrcAJE/OGI5mQntdYsFSuaIZzTL4QA==" saltValue="vgqK2V7GxtE6mwx5U15kfQ==" spinCount="100000" sheet="1" objects="1" scenarios="1"/>
  <mergeCells count="5">
    <mergeCell ref="D16:J16"/>
    <mergeCell ref="F11:J12"/>
    <mergeCell ref="C2:J2"/>
    <mergeCell ref="D8:J8"/>
    <mergeCell ref="C4:J5"/>
  </mergeCells>
  <conditionalFormatting sqref="E21">
    <cfRule type="cellIs" dxfId="3" priority="2" stopIfTrue="1" operator="greaterThan">
      <formula>0</formula>
    </cfRule>
    <cfRule type="cellIs" dxfId="2" priority="3" stopIfTrue="1" operator="lessThan">
      <formula>0</formula>
    </cfRule>
  </conditionalFormatting>
  <conditionalFormatting sqref="E23">
    <cfRule type="cellIs" dxfId="1" priority="1" operator="lessThan">
      <formula>0</formula>
    </cfRule>
    <cfRule type="cellIs" dxfId="0" priority="4" stopIfTrue="1" operator="greaterThan">
      <formula>0</formula>
    </cfRule>
  </conditionalFormatting>
  <printOptions horizontalCentered="1"/>
  <pageMargins left="0.78740157480314965" right="0.78740157480314965" top="0.98425196850393704" bottom="0.98425196850393704" header="0" footer="0"/>
  <pageSetup paperSize="9" scale="86" orientation="landscape" horizontalDpi="4294967292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673DD-79F9-4066-BBB4-68617474B90A}">
  <sheetPr>
    <tabColor rgb="FFFF0000"/>
    <pageSetUpPr fitToPage="1"/>
  </sheetPr>
  <dimension ref="A1:S35"/>
  <sheetViews>
    <sheetView showGridLines="0" showRowColHeaders="0" topLeftCell="B1" zoomScale="80" zoomScaleNormal="80" workbookViewId="0">
      <selection activeCell="C2" sqref="C2:K2"/>
    </sheetView>
  </sheetViews>
  <sheetFormatPr baseColWidth="10" defaultRowHeight="12.75" x14ac:dyDescent="0.2"/>
  <cols>
    <col min="1" max="1" width="11.42578125" hidden="1" customWidth="1"/>
    <col min="2" max="2" width="1.7109375" customWidth="1"/>
    <col min="3" max="3" width="2.7109375" customWidth="1"/>
    <col min="4" max="4" width="5.7109375" customWidth="1"/>
    <col min="5" max="5" width="26.7109375" customWidth="1"/>
    <col min="6" max="10" width="20.7109375" customWidth="1"/>
    <col min="11" max="11" width="5.7109375" customWidth="1"/>
    <col min="12" max="12" width="2.7109375" customWidth="1"/>
    <col min="13" max="13" width="4.7109375" customWidth="1"/>
    <col min="14" max="30" width="20.7109375" customWidth="1"/>
    <col min="31" max="31" width="100.7109375" customWidth="1"/>
    <col min="32" max="42" width="20.7109375" customWidth="1"/>
    <col min="43" max="43" width="100.7109375" customWidth="1"/>
  </cols>
  <sheetData>
    <row r="1" spans="2:19" s="18" customFormat="1" ht="9.9499999999999993" customHeight="1" x14ac:dyDescent="0.2">
      <c r="B1" s="16"/>
      <c r="C1" s="74"/>
      <c r="D1" s="74"/>
      <c r="E1" s="74"/>
      <c r="F1" s="74"/>
      <c r="G1" s="74"/>
      <c r="H1" s="74"/>
      <c r="I1" s="74"/>
      <c r="J1" s="74"/>
      <c r="K1" s="74"/>
      <c r="L1" s="74"/>
      <c r="M1" s="16"/>
      <c r="N1" s="16"/>
      <c r="O1" s="16"/>
      <c r="P1" s="16"/>
      <c r="Q1" s="16"/>
      <c r="R1" s="16"/>
      <c r="S1" s="16"/>
    </row>
    <row r="2" spans="2:19" ht="35.1" customHeight="1" x14ac:dyDescent="0.25">
      <c r="B2" s="19"/>
      <c r="C2" s="268" t="s">
        <v>110</v>
      </c>
      <c r="D2" s="269"/>
      <c r="E2" s="269"/>
      <c r="F2" s="269"/>
      <c r="G2" s="269"/>
      <c r="H2" s="269"/>
      <c r="I2" s="269"/>
      <c r="J2" s="269"/>
      <c r="K2" s="270"/>
      <c r="L2" s="20"/>
      <c r="M2" s="19"/>
      <c r="N2" s="19"/>
      <c r="O2" s="19"/>
      <c r="P2" s="19"/>
      <c r="Q2" s="19"/>
      <c r="R2" s="19"/>
      <c r="S2" s="19"/>
    </row>
    <row r="3" spans="2:19" ht="9.9499999999999993" customHeight="1" x14ac:dyDescent="0.25">
      <c r="B3" s="19"/>
      <c r="C3" s="21"/>
      <c r="D3" s="22"/>
      <c r="E3" s="22"/>
      <c r="F3" s="22"/>
      <c r="G3" s="22"/>
      <c r="H3" s="22"/>
      <c r="I3" s="22"/>
      <c r="J3" s="22"/>
      <c r="K3" s="23"/>
      <c r="L3" s="20"/>
      <c r="M3" s="19"/>
      <c r="N3" s="19"/>
      <c r="O3" s="19"/>
      <c r="P3" s="19"/>
      <c r="Q3" s="19"/>
      <c r="R3" s="19"/>
      <c r="S3" s="19"/>
    </row>
    <row r="4" spans="2:19" ht="27.95" customHeight="1" x14ac:dyDescent="0.25">
      <c r="B4" s="19"/>
      <c r="C4" s="271" t="s">
        <v>149</v>
      </c>
      <c r="D4" s="272"/>
      <c r="E4" s="272"/>
      <c r="F4" s="272"/>
      <c r="G4" s="272"/>
      <c r="H4" s="272"/>
      <c r="I4" s="272"/>
      <c r="J4" s="272"/>
      <c r="K4" s="273"/>
      <c r="L4" s="20"/>
      <c r="M4" s="19"/>
      <c r="N4" s="19"/>
      <c r="O4" s="19"/>
      <c r="P4" s="19"/>
      <c r="Q4" s="19"/>
      <c r="R4" s="19"/>
      <c r="S4" s="19"/>
    </row>
    <row r="5" spans="2:19" ht="27.95" customHeight="1" x14ac:dyDescent="0.25">
      <c r="B5" s="19"/>
      <c r="C5" s="274"/>
      <c r="D5" s="272"/>
      <c r="E5" s="272"/>
      <c r="F5" s="272"/>
      <c r="G5" s="272"/>
      <c r="H5" s="272"/>
      <c r="I5" s="272"/>
      <c r="J5" s="272"/>
      <c r="K5" s="273"/>
      <c r="L5" s="20"/>
      <c r="M5" s="19"/>
      <c r="N5" s="19"/>
      <c r="O5" s="19"/>
      <c r="P5" s="19"/>
      <c r="Q5" s="19"/>
      <c r="R5" s="19"/>
      <c r="S5" s="19"/>
    </row>
    <row r="6" spans="2:19" ht="9.9499999999999993" customHeight="1" x14ac:dyDescent="0.25">
      <c r="B6" s="19"/>
      <c r="C6" s="21"/>
      <c r="D6" s="22"/>
      <c r="E6" s="22"/>
      <c r="F6" s="22"/>
      <c r="G6" s="22"/>
      <c r="H6" s="22"/>
      <c r="I6" s="22"/>
      <c r="J6" s="22"/>
      <c r="K6" s="23"/>
      <c r="L6" s="20"/>
      <c r="M6" s="19"/>
      <c r="N6" s="19"/>
      <c r="O6" s="19"/>
      <c r="P6" s="19"/>
      <c r="Q6" s="19"/>
      <c r="R6" s="19"/>
      <c r="S6" s="19"/>
    </row>
    <row r="7" spans="2:19" ht="21.95" customHeight="1" thickBot="1" x14ac:dyDescent="0.4">
      <c r="B7" s="19"/>
      <c r="C7" s="21"/>
      <c r="D7" s="75">
        <v>1</v>
      </c>
      <c r="E7" s="277" t="s">
        <v>111</v>
      </c>
      <c r="F7" s="278"/>
      <c r="G7" s="278"/>
      <c r="H7" s="278"/>
      <c r="I7" s="278"/>
      <c r="J7" s="279"/>
      <c r="K7" s="29"/>
      <c r="L7" s="20"/>
      <c r="M7" s="19"/>
      <c r="N7" s="19"/>
      <c r="O7" s="19"/>
      <c r="P7" s="19"/>
      <c r="Q7" s="19"/>
      <c r="R7" s="19"/>
      <c r="S7" s="19"/>
    </row>
    <row r="8" spans="2:19" ht="9.9499999999999993" customHeight="1" x14ac:dyDescent="0.35">
      <c r="B8" s="19"/>
      <c r="C8" s="21"/>
      <c r="D8" s="76"/>
      <c r="E8" s="27"/>
      <c r="F8" s="28"/>
      <c r="G8" s="28"/>
      <c r="H8" s="28"/>
      <c r="I8" s="28"/>
      <c r="J8" s="28"/>
      <c r="K8" s="29"/>
      <c r="L8" s="20"/>
      <c r="M8" s="19"/>
      <c r="N8" s="19"/>
      <c r="O8" s="19"/>
      <c r="P8" s="19"/>
      <c r="Q8" s="19"/>
      <c r="R8" s="19"/>
      <c r="S8" s="19"/>
    </row>
    <row r="9" spans="2:19" ht="20.25" x14ac:dyDescent="0.35">
      <c r="B9" s="19"/>
      <c r="C9" s="21"/>
      <c r="D9" s="25"/>
      <c r="E9" s="28"/>
      <c r="F9" s="280" t="s">
        <v>112</v>
      </c>
      <c r="G9" s="280"/>
      <c r="H9" s="280"/>
      <c r="I9" s="280"/>
      <c r="J9" s="280"/>
      <c r="K9" s="29"/>
      <c r="L9" s="20"/>
      <c r="M9" s="19"/>
      <c r="N9" s="19"/>
      <c r="O9" s="19"/>
      <c r="P9" s="19"/>
      <c r="Q9" s="19"/>
      <c r="R9" s="19"/>
      <c r="S9" s="19"/>
    </row>
    <row r="10" spans="2:19" s="40" customFormat="1" ht="17.25" customHeight="1" x14ac:dyDescent="0.3">
      <c r="B10" s="31"/>
      <c r="C10" s="32"/>
      <c r="D10" s="77"/>
      <c r="E10" s="34"/>
      <c r="F10" s="78">
        <v>1</v>
      </c>
      <c r="G10" s="78">
        <v>2</v>
      </c>
      <c r="H10" s="78">
        <v>3</v>
      </c>
      <c r="I10" s="78">
        <v>4</v>
      </c>
      <c r="J10" s="78">
        <v>5</v>
      </c>
      <c r="K10" s="38"/>
      <c r="L10" s="39"/>
      <c r="M10" s="31"/>
      <c r="N10" s="31"/>
      <c r="O10" s="31"/>
      <c r="P10" s="31"/>
      <c r="Q10" s="31"/>
      <c r="R10" s="31"/>
      <c r="S10" s="31"/>
    </row>
    <row r="11" spans="2:19" ht="20.25" x14ac:dyDescent="0.35">
      <c r="B11" s="19"/>
      <c r="C11" s="21"/>
      <c r="D11" s="76"/>
      <c r="E11" s="79" t="s">
        <v>141</v>
      </c>
      <c r="F11" s="42">
        <f>+'Ingresos del Proyecto'!I26-'Egresos del Proyecto'!R129</f>
        <v>175000</v>
      </c>
      <c r="G11" s="42">
        <f>+'Ingresos del Proyecto'!R26-'Egresos del Proyecto'!AA129</f>
        <v>272000</v>
      </c>
      <c r="H11" s="42">
        <f>+'Ingresos del Proyecto'!AA26-'Egresos del Proyecto'!AJ129</f>
        <v>353500</v>
      </c>
      <c r="I11" s="42">
        <f>+'Ingresos del Proyecto'!AJ26-'Egresos del Proyecto'!AS129</f>
        <v>444000</v>
      </c>
      <c r="J11" s="42">
        <f>+'Ingresos del Proyecto'!AS26-'Egresos del Proyecto'!BB129</f>
        <v>521000</v>
      </c>
      <c r="K11" s="29"/>
      <c r="L11" s="20"/>
      <c r="M11" s="19"/>
      <c r="N11" s="19"/>
      <c r="O11" s="19"/>
      <c r="P11" s="19"/>
      <c r="Q11" s="19"/>
      <c r="R11" s="19"/>
      <c r="S11" s="19"/>
    </row>
    <row r="12" spans="2:19" ht="18" customHeight="1" x14ac:dyDescent="0.35">
      <c r="B12" s="19"/>
      <c r="C12" s="21"/>
      <c r="D12" s="76"/>
      <c r="E12" s="44" t="s">
        <v>114</v>
      </c>
      <c r="F12" s="45"/>
      <c r="G12" s="46"/>
      <c r="H12" s="46"/>
      <c r="I12" s="46"/>
      <c r="J12" s="46"/>
      <c r="K12" s="29"/>
      <c r="L12" s="20"/>
      <c r="M12" s="19"/>
      <c r="N12" s="19"/>
      <c r="O12" s="19"/>
      <c r="P12" s="19"/>
      <c r="Q12" s="19"/>
      <c r="R12" s="19"/>
      <c r="S12" s="19"/>
    </row>
    <row r="13" spans="2:19" ht="5.0999999999999996" customHeight="1" x14ac:dyDescent="0.35">
      <c r="B13" s="19"/>
      <c r="C13" s="21"/>
      <c r="D13" s="76"/>
      <c r="E13" s="48"/>
      <c r="F13" s="45"/>
      <c r="G13" s="46"/>
      <c r="H13" s="46"/>
      <c r="I13" s="46"/>
      <c r="J13" s="46"/>
      <c r="K13" s="29"/>
      <c r="L13" s="20"/>
      <c r="M13" s="19"/>
      <c r="N13" s="19"/>
      <c r="O13" s="19"/>
      <c r="P13" s="19"/>
      <c r="Q13" s="19"/>
      <c r="R13" s="19"/>
      <c r="S13" s="19"/>
    </row>
    <row r="14" spans="2:19" s="56" customFormat="1" ht="20.25" x14ac:dyDescent="0.35">
      <c r="B14" s="49"/>
      <c r="C14" s="50"/>
      <c r="D14" s="80"/>
      <c r="E14" s="81" t="s">
        <v>115</v>
      </c>
      <c r="F14" s="42">
        <f>+'Egresos del Proyecto'!I129</f>
        <v>1000000</v>
      </c>
      <c r="G14" s="52" t="s">
        <v>140</v>
      </c>
      <c r="H14" s="46"/>
      <c r="I14" s="46"/>
      <c r="J14" s="46"/>
      <c r="K14" s="82"/>
      <c r="L14" s="55"/>
      <c r="M14" s="49"/>
      <c r="N14" s="49"/>
      <c r="O14" s="49"/>
      <c r="P14" s="49"/>
      <c r="Q14" s="49"/>
      <c r="R14" s="49"/>
      <c r="S14" s="49"/>
    </row>
    <row r="15" spans="2:19" s="56" customFormat="1" ht="15" customHeight="1" thickBot="1" x14ac:dyDescent="0.4">
      <c r="B15" s="49"/>
      <c r="C15" s="50"/>
      <c r="D15" s="80"/>
      <c r="E15" s="57"/>
      <c r="F15" s="57"/>
      <c r="G15" s="57"/>
      <c r="H15" s="57"/>
      <c r="I15" s="57"/>
      <c r="J15" s="57"/>
      <c r="K15" s="29"/>
      <c r="L15" s="55"/>
      <c r="M15" s="49"/>
      <c r="N15" s="49"/>
      <c r="O15" s="49"/>
      <c r="P15" s="49"/>
      <c r="Q15" s="49"/>
      <c r="R15" s="49"/>
      <c r="S15" s="49"/>
    </row>
    <row r="16" spans="2:19" s="56" customFormat="1" ht="21.95" customHeight="1" thickBot="1" x14ac:dyDescent="0.35">
      <c r="B16" s="49"/>
      <c r="C16" s="50"/>
      <c r="D16" s="83">
        <v>2</v>
      </c>
      <c r="E16" s="275" t="s">
        <v>144</v>
      </c>
      <c r="F16" s="275"/>
      <c r="G16" s="275"/>
      <c r="H16" s="275"/>
      <c r="I16" s="275"/>
      <c r="J16" s="276"/>
      <c r="K16" s="54"/>
      <c r="L16" s="55"/>
      <c r="M16" s="49"/>
      <c r="N16" s="49"/>
      <c r="O16" s="49"/>
      <c r="P16" s="49"/>
      <c r="Q16" s="49"/>
      <c r="R16" s="49"/>
      <c r="S16" s="49"/>
    </row>
    <row r="17" spans="2:19" s="56" customFormat="1" ht="9.9499999999999993" customHeight="1" x14ac:dyDescent="0.3">
      <c r="B17" s="49"/>
      <c r="C17" s="50"/>
      <c r="D17" s="57"/>
      <c r="E17" s="57"/>
      <c r="F17" s="57"/>
      <c r="G17" s="57"/>
      <c r="H17" s="57"/>
      <c r="I17" s="57"/>
      <c r="J17" s="57"/>
      <c r="K17" s="54"/>
      <c r="L17" s="55"/>
      <c r="M17" s="49"/>
      <c r="N17" s="49"/>
      <c r="O17" s="49"/>
      <c r="P17" s="49"/>
      <c r="Q17" s="49"/>
      <c r="R17" s="49"/>
      <c r="S17" s="49"/>
    </row>
    <row r="18" spans="2:19" s="56" customFormat="1" ht="20.25" x14ac:dyDescent="0.35">
      <c r="B18" s="49"/>
      <c r="C18" s="50"/>
      <c r="D18" s="57"/>
      <c r="E18" s="84" t="s">
        <v>116</v>
      </c>
      <c r="F18" s="85">
        <f>IF(F14=0,"",(F11)/$F$14)</f>
        <v>0.17499999999999999</v>
      </c>
      <c r="G18" s="57"/>
      <c r="H18" s="57"/>
      <c r="I18" s="57"/>
      <c r="J18" s="57"/>
      <c r="K18" s="54"/>
      <c r="L18" s="55"/>
      <c r="M18" s="49"/>
      <c r="N18" s="49"/>
      <c r="O18" s="49"/>
      <c r="P18" s="49"/>
      <c r="Q18" s="49"/>
      <c r="R18" s="49"/>
      <c r="S18" s="49"/>
    </row>
    <row r="19" spans="2:19" s="56" customFormat="1" ht="5.0999999999999996" customHeight="1" x14ac:dyDescent="0.3">
      <c r="B19" s="49"/>
      <c r="C19" s="50"/>
      <c r="D19" s="57"/>
      <c r="E19" s="57"/>
      <c r="F19" s="57"/>
      <c r="G19" s="57"/>
      <c r="H19" s="57"/>
      <c r="I19" s="57"/>
      <c r="J19" s="57"/>
      <c r="K19" s="54"/>
      <c r="L19" s="55"/>
      <c r="M19" s="49"/>
      <c r="N19" s="49"/>
      <c r="O19" s="49"/>
      <c r="P19" s="49"/>
      <c r="Q19" s="49"/>
      <c r="R19" s="49"/>
      <c r="S19" s="49"/>
    </row>
    <row r="20" spans="2:19" s="56" customFormat="1" ht="20.25" x14ac:dyDescent="0.35">
      <c r="B20" s="49"/>
      <c r="C20" s="50"/>
      <c r="D20" s="57"/>
      <c r="E20" s="84" t="s">
        <v>117</v>
      </c>
      <c r="F20" s="85">
        <f>IF(F14=0,"",(G11+F11)/$F$14)</f>
        <v>0.44700000000000001</v>
      </c>
      <c r="G20" s="48"/>
      <c r="H20" s="61"/>
      <c r="I20" s="48"/>
      <c r="J20" s="48"/>
      <c r="K20" s="54"/>
      <c r="L20" s="55"/>
      <c r="M20" s="49"/>
      <c r="N20" s="49"/>
      <c r="O20" s="49"/>
      <c r="P20" s="49"/>
      <c r="Q20" s="49"/>
      <c r="R20" s="49"/>
      <c r="S20" s="49"/>
    </row>
    <row r="21" spans="2:19" s="56" customFormat="1" ht="5.0999999999999996" customHeight="1" x14ac:dyDescent="0.3">
      <c r="B21" s="49"/>
      <c r="C21" s="50"/>
      <c r="D21" s="57"/>
      <c r="E21" s="86"/>
      <c r="F21" s="57"/>
      <c r="G21" s="63"/>
      <c r="H21" s="63"/>
      <c r="I21" s="63"/>
      <c r="J21" s="63"/>
      <c r="K21" s="54"/>
      <c r="L21" s="55"/>
      <c r="M21" s="49"/>
      <c r="N21" s="49"/>
      <c r="O21" s="49"/>
      <c r="P21" s="49"/>
      <c r="Q21" s="49"/>
      <c r="R21" s="49"/>
      <c r="S21" s="49"/>
    </row>
    <row r="22" spans="2:19" s="56" customFormat="1" ht="20.25" x14ac:dyDescent="0.35">
      <c r="B22" s="49"/>
      <c r="C22" s="50"/>
      <c r="D22" s="57"/>
      <c r="E22" s="84" t="s">
        <v>118</v>
      </c>
      <c r="F22" s="85">
        <f>IF(F14=0,"",(F11+G11+H11)/$F$14)</f>
        <v>0.80049999999999999</v>
      </c>
      <c r="G22" s="57"/>
      <c r="H22" s="61"/>
      <c r="I22" s="63"/>
      <c r="J22" s="63"/>
      <c r="K22" s="54"/>
      <c r="L22" s="55"/>
      <c r="M22" s="49"/>
      <c r="N22" s="49"/>
      <c r="O22" s="49"/>
      <c r="P22" s="49"/>
      <c r="Q22" s="49"/>
      <c r="R22" s="49"/>
      <c r="S22" s="49"/>
    </row>
    <row r="23" spans="2:19" s="56" customFormat="1" ht="5.0999999999999996" customHeight="1" x14ac:dyDescent="0.3">
      <c r="B23" s="49"/>
      <c r="C23" s="50"/>
      <c r="D23" s="57"/>
      <c r="E23" s="57"/>
      <c r="F23" s="57"/>
      <c r="G23" s="57"/>
      <c r="H23" s="57"/>
      <c r="I23" s="57"/>
      <c r="J23" s="57"/>
      <c r="K23" s="54"/>
      <c r="L23" s="55"/>
      <c r="M23" s="49"/>
      <c r="N23" s="49"/>
      <c r="O23" s="49"/>
      <c r="P23" s="49"/>
      <c r="Q23" s="49"/>
      <c r="R23" s="49"/>
      <c r="S23" s="49"/>
    </row>
    <row r="24" spans="2:19" s="56" customFormat="1" ht="20.25" x14ac:dyDescent="0.35">
      <c r="B24" s="49"/>
      <c r="C24" s="50"/>
      <c r="D24" s="57"/>
      <c r="E24" s="84" t="s">
        <v>119</v>
      </c>
      <c r="F24" s="85">
        <f>IF(F14=0,"",(F11+G11+H11+I11)/$F$14)</f>
        <v>1.2444999999999999</v>
      </c>
      <c r="G24" s="57"/>
      <c r="H24" s="61"/>
      <c r="I24" s="57"/>
      <c r="J24" s="57"/>
      <c r="K24" s="54"/>
      <c r="L24" s="55"/>
      <c r="M24" s="49"/>
      <c r="N24" s="49"/>
      <c r="O24" s="49"/>
      <c r="P24" s="49"/>
      <c r="Q24" s="49"/>
      <c r="R24" s="49"/>
      <c r="S24" s="49"/>
    </row>
    <row r="25" spans="2:19" s="56" customFormat="1" ht="5.0999999999999996" customHeight="1" x14ac:dyDescent="0.3">
      <c r="B25" s="49"/>
      <c r="C25" s="50"/>
      <c r="D25" s="57"/>
      <c r="E25" s="57"/>
      <c r="F25" s="57"/>
      <c r="G25" s="57"/>
      <c r="H25" s="57"/>
      <c r="I25" s="57"/>
      <c r="J25" s="57"/>
      <c r="K25" s="54"/>
      <c r="L25" s="55"/>
      <c r="M25" s="49"/>
      <c r="N25" s="49"/>
      <c r="O25" s="49"/>
      <c r="P25" s="49"/>
      <c r="Q25" s="49"/>
      <c r="R25" s="49"/>
      <c r="S25" s="49"/>
    </row>
    <row r="26" spans="2:19" s="56" customFormat="1" ht="20.25" x14ac:dyDescent="0.35">
      <c r="B26" s="49"/>
      <c r="C26" s="50"/>
      <c r="D26" s="57"/>
      <c r="E26" s="84" t="s">
        <v>120</v>
      </c>
      <c r="F26" s="85">
        <f>IF(F14=0,"",(F11+G11+H11+I11+J11)/$F$14)</f>
        <v>1.7655000000000001</v>
      </c>
      <c r="G26" s="57"/>
      <c r="H26" s="57"/>
      <c r="I26" s="57"/>
      <c r="J26" s="57"/>
      <c r="K26" s="54"/>
      <c r="L26" s="55"/>
      <c r="M26" s="49"/>
      <c r="N26" s="49"/>
      <c r="O26" s="49"/>
      <c r="P26" s="49"/>
      <c r="Q26" s="49"/>
      <c r="R26" s="49"/>
      <c r="S26" s="49"/>
    </row>
    <row r="27" spans="2:19" s="56" customFormat="1" ht="14.25" customHeight="1" x14ac:dyDescent="0.3">
      <c r="B27" s="49"/>
      <c r="C27" s="50"/>
      <c r="D27" s="57"/>
      <c r="E27" s="57"/>
      <c r="F27" s="57"/>
      <c r="G27" s="57"/>
      <c r="H27" s="57"/>
      <c r="I27" s="57"/>
      <c r="J27" s="57"/>
      <c r="K27" s="54"/>
      <c r="L27" s="55"/>
      <c r="M27" s="49"/>
      <c r="N27" s="49"/>
      <c r="O27" s="49"/>
      <c r="P27" s="49"/>
      <c r="Q27" s="49"/>
      <c r="R27" s="49"/>
      <c r="S27" s="49"/>
    </row>
    <row r="28" spans="2:19" s="56" customFormat="1" ht="15" customHeight="1" x14ac:dyDescent="0.3">
      <c r="B28" s="49"/>
      <c r="C28" s="70"/>
      <c r="D28" s="71"/>
      <c r="E28" s="71"/>
      <c r="F28" s="71"/>
      <c r="G28" s="71"/>
      <c r="H28" s="71"/>
      <c r="I28" s="71"/>
      <c r="J28" s="71"/>
      <c r="K28" s="72"/>
      <c r="L28" s="55"/>
      <c r="M28" s="49"/>
      <c r="N28" s="49"/>
      <c r="O28" s="49"/>
      <c r="P28" s="49"/>
      <c r="Q28" s="49"/>
      <c r="R28" s="49"/>
      <c r="S28" s="49"/>
    </row>
    <row r="29" spans="2:19" ht="3" customHeight="1" x14ac:dyDescent="0.25"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19"/>
      <c r="N29" s="19"/>
      <c r="O29" s="19"/>
      <c r="P29" s="19"/>
      <c r="Q29" s="19"/>
      <c r="R29" s="19"/>
      <c r="S29" s="19"/>
    </row>
    <row r="30" spans="2:19" ht="5.0999999999999996" customHeight="1" x14ac:dyDescent="0.25">
      <c r="B30" s="19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19"/>
      <c r="N30" s="19"/>
      <c r="O30" s="19"/>
      <c r="P30" s="19"/>
      <c r="Q30" s="19"/>
      <c r="R30" s="19"/>
      <c r="S30" s="19"/>
    </row>
    <row r="31" spans="2:19" ht="9.9499999999999993" customHeight="1" x14ac:dyDescent="0.25"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19"/>
      <c r="N31" s="19"/>
      <c r="O31" s="19"/>
      <c r="P31" s="19"/>
      <c r="Q31" s="19"/>
      <c r="R31" s="19"/>
      <c r="S31" s="19"/>
    </row>
    <row r="32" spans="2:19" x14ac:dyDescent="0.2"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pans="2:19" x14ac:dyDescent="0.2"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</row>
    <row r="34" spans="2:19" x14ac:dyDescent="0.2"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</row>
    <row r="35" spans="2:19" x14ac:dyDescent="0.2"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</row>
  </sheetData>
  <sheetProtection algorithmName="SHA-512" hashValue="56BCD2AmMyUfPprr/0ybnOl03jkJojpGgYrC/Vg5MwKAd7w6HByIiiBVZyhdi3xpYoj5VAATuPTrupMrQ0KfXw==" saltValue="BH5Puuz2tZakdoIAIymUtw==" spinCount="100000" sheet="1" objects="1" scenarios="1"/>
  <mergeCells count="5">
    <mergeCell ref="C2:K2"/>
    <mergeCell ref="C4:K5"/>
    <mergeCell ref="E16:J16"/>
    <mergeCell ref="E7:J7"/>
    <mergeCell ref="F9:J9"/>
  </mergeCells>
  <hyperlinks>
    <hyperlink ref="K26:M26" location="ROI!A1" tooltip="Forma de cálculo y aplicación en Excel" display="¿Cómo se calcula?" xr:uid="{C12CF955-38CF-4EB6-94ED-E5C42BF1DF21}"/>
  </hyperlinks>
  <pageMargins left="0.70866141732283472" right="0.70866141732283472" top="0.74803149606299213" bottom="0.74803149606299213" header="0.31496062992125984" footer="0.31496062992125984"/>
  <pageSetup scale="44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72973-002A-4A67-B17D-2199338DA9EC}">
  <sheetPr>
    <tabColor rgb="FFFF0000"/>
    <pageSetUpPr fitToPage="1"/>
  </sheetPr>
  <dimension ref="B1:U120"/>
  <sheetViews>
    <sheetView showGridLines="0" showRowColHeaders="0" topLeftCell="B1" zoomScale="80" zoomScaleNormal="80" workbookViewId="0">
      <selection activeCell="C2" sqref="C2:P2"/>
    </sheetView>
  </sheetViews>
  <sheetFormatPr baseColWidth="10" defaultRowHeight="12.75" x14ac:dyDescent="0.2"/>
  <cols>
    <col min="1" max="1" width="0" hidden="1" customWidth="1"/>
    <col min="2" max="2" width="1.85546875" customWidth="1"/>
    <col min="3" max="3" width="2.7109375" customWidth="1"/>
    <col min="4" max="4" width="5.7109375" customWidth="1"/>
    <col min="5" max="5" width="33" customWidth="1"/>
    <col min="6" max="6" width="13.42578125" customWidth="1"/>
    <col min="7" max="7" width="12.5703125" customWidth="1"/>
    <col min="8" max="8" width="25.7109375" customWidth="1"/>
    <col min="9" max="9" width="3.140625" customWidth="1"/>
    <col min="10" max="10" width="5.7109375" customWidth="1"/>
    <col min="11" max="11" width="12.5703125" customWidth="1"/>
    <col min="12" max="12" width="10.5703125" customWidth="1"/>
    <col min="13" max="13" width="10.28515625" customWidth="1"/>
    <col min="14" max="14" width="14.42578125" customWidth="1"/>
    <col min="15" max="15" width="15.5703125" customWidth="1"/>
    <col min="16" max="16" width="8" customWidth="1"/>
    <col min="17" max="17" width="2.7109375" customWidth="1"/>
    <col min="18" max="18" width="4.7109375" customWidth="1"/>
    <col min="19" max="35" width="20.7109375" customWidth="1"/>
    <col min="36" max="36" width="100.7109375" customWidth="1"/>
    <col min="37" max="47" width="20.7109375" customWidth="1"/>
    <col min="48" max="48" width="100.7109375" customWidth="1"/>
  </cols>
  <sheetData>
    <row r="1" spans="2:21" s="18" customFormat="1" ht="9.9499999999999993" customHeight="1" x14ac:dyDescent="0.2">
      <c r="B1" s="16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6"/>
      <c r="U1" s="16"/>
    </row>
    <row r="2" spans="2:21" ht="35.1" customHeight="1" x14ac:dyDescent="0.25">
      <c r="B2" s="19"/>
      <c r="C2" s="268" t="s">
        <v>108</v>
      </c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70"/>
      <c r="Q2" s="20"/>
      <c r="R2" s="20"/>
      <c r="S2" s="20"/>
      <c r="T2" s="19"/>
      <c r="U2" s="19"/>
    </row>
    <row r="3" spans="2:21" ht="9.9499999999999993" customHeight="1" x14ac:dyDescent="0.25">
      <c r="B3" s="19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3"/>
      <c r="Q3" s="20"/>
      <c r="R3" s="20"/>
      <c r="S3" s="20"/>
      <c r="T3" s="19"/>
      <c r="U3" s="19"/>
    </row>
    <row r="4" spans="2:21" ht="27.95" customHeight="1" x14ac:dyDescent="0.25">
      <c r="B4" s="19"/>
      <c r="C4" s="21"/>
      <c r="D4" s="288" t="s">
        <v>150</v>
      </c>
      <c r="E4" s="272"/>
      <c r="F4" s="272"/>
      <c r="G4" s="272"/>
      <c r="H4" s="272"/>
      <c r="I4" s="272"/>
      <c r="J4" s="272"/>
      <c r="K4" s="272"/>
      <c r="L4" s="272"/>
      <c r="M4" s="272"/>
      <c r="N4" s="272"/>
      <c r="O4" s="272"/>
      <c r="P4" s="273"/>
      <c r="Q4" s="20"/>
      <c r="R4" s="20"/>
      <c r="S4" s="20"/>
      <c r="T4" s="19"/>
      <c r="U4" s="19"/>
    </row>
    <row r="5" spans="2:21" ht="27.95" customHeight="1" x14ac:dyDescent="0.25">
      <c r="B5" s="19"/>
      <c r="C5" s="21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3"/>
      <c r="Q5" s="20"/>
      <c r="R5" s="20"/>
      <c r="S5" s="20"/>
      <c r="T5" s="19"/>
      <c r="U5" s="19"/>
    </row>
    <row r="6" spans="2:21" ht="9.9499999999999993" customHeight="1" thickBot="1" x14ac:dyDescent="0.3">
      <c r="B6" s="19"/>
      <c r="C6" s="21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3"/>
      <c r="Q6" s="20"/>
      <c r="R6" s="20"/>
      <c r="S6" s="20"/>
      <c r="T6" s="19"/>
      <c r="U6" s="19"/>
    </row>
    <row r="7" spans="2:21" ht="21.95" customHeight="1" thickBot="1" x14ac:dyDescent="0.4">
      <c r="B7" s="19"/>
      <c r="C7" s="21"/>
      <c r="D7" s="87">
        <v>1</v>
      </c>
      <c r="E7" s="284" t="s">
        <v>109</v>
      </c>
      <c r="F7" s="275"/>
      <c r="G7" s="275"/>
      <c r="H7" s="276"/>
      <c r="I7" s="28"/>
      <c r="J7" s="88">
        <v>2</v>
      </c>
      <c r="K7" s="284" t="s">
        <v>107</v>
      </c>
      <c r="L7" s="275"/>
      <c r="M7" s="275"/>
      <c r="N7" s="275"/>
      <c r="O7" s="89"/>
      <c r="P7" s="29"/>
      <c r="Q7" s="20"/>
      <c r="R7" s="20"/>
      <c r="S7" s="20"/>
      <c r="T7" s="19"/>
      <c r="U7" s="19"/>
    </row>
    <row r="8" spans="2:21" ht="9.9499999999999993" customHeight="1" x14ac:dyDescent="0.35">
      <c r="B8" s="19"/>
      <c r="C8" s="21"/>
      <c r="D8" s="76"/>
      <c r="E8" s="27"/>
      <c r="F8" s="28"/>
      <c r="G8" s="28"/>
      <c r="H8" s="28"/>
      <c r="I8" s="28"/>
      <c r="J8" s="90"/>
      <c r="K8" s="28"/>
      <c r="L8" s="28"/>
      <c r="M8" s="22"/>
      <c r="N8" s="27"/>
      <c r="O8" s="28"/>
      <c r="P8" s="29"/>
      <c r="Q8" s="20"/>
      <c r="R8" s="20"/>
      <c r="S8" s="20"/>
      <c r="T8" s="19"/>
      <c r="U8" s="19"/>
    </row>
    <row r="9" spans="2:21" ht="20.25" x14ac:dyDescent="0.35">
      <c r="B9" s="19"/>
      <c r="C9" s="21"/>
      <c r="D9" s="25"/>
      <c r="E9" s="28"/>
      <c r="F9" s="22"/>
      <c r="G9" s="22"/>
      <c r="H9" s="91"/>
      <c r="I9" s="91"/>
      <c r="J9" s="92"/>
      <c r="K9" s="91"/>
      <c r="L9" s="28"/>
      <c r="M9" s="57"/>
      <c r="N9" s="57"/>
      <c r="O9" s="57"/>
      <c r="P9" s="54"/>
      <c r="Q9" s="20"/>
      <c r="R9" s="20"/>
      <c r="S9" s="20"/>
      <c r="T9" s="19"/>
      <c r="U9" s="19"/>
    </row>
    <row r="10" spans="2:21" s="40" customFormat="1" ht="20.25" x14ac:dyDescent="0.35">
      <c r="B10" s="31"/>
      <c r="C10" s="32"/>
      <c r="D10" s="77"/>
      <c r="E10" s="93" t="s">
        <v>136</v>
      </c>
      <c r="F10" s="93"/>
      <c r="G10" s="81"/>
      <c r="H10" s="94">
        <f>+'Ingresos del Proyecto'!BB26</f>
        <v>2515500</v>
      </c>
      <c r="I10" s="95"/>
      <c r="J10" s="96" t="s">
        <v>134</v>
      </c>
      <c r="K10" s="97"/>
      <c r="L10" s="96"/>
      <c r="M10" s="98"/>
      <c r="N10" s="98"/>
      <c r="O10" s="98"/>
      <c r="P10" s="99"/>
      <c r="Q10" s="39"/>
      <c r="R10" s="39"/>
      <c r="S10" s="39"/>
      <c r="T10" s="31"/>
      <c r="U10" s="31"/>
    </row>
    <row r="11" spans="2:21" ht="15" customHeight="1" x14ac:dyDescent="0.35">
      <c r="B11" s="19"/>
      <c r="C11" s="21"/>
      <c r="D11" s="76"/>
      <c r="E11" s="98"/>
      <c r="F11" s="98"/>
      <c r="G11" s="97"/>
      <c r="H11" s="100"/>
      <c r="I11" s="95"/>
      <c r="J11" s="285"/>
      <c r="K11" s="286"/>
      <c r="L11" s="286"/>
      <c r="M11" s="286"/>
      <c r="N11" s="286"/>
      <c r="O11" s="286"/>
      <c r="P11" s="287"/>
      <c r="Q11" s="20"/>
      <c r="R11" s="20"/>
      <c r="S11" s="20"/>
      <c r="T11" s="19"/>
      <c r="U11" s="19"/>
    </row>
    <row r="12" spans="2:21" ht="20.25" x14ac:dyDescent="0.35">
      <c r="B12" s="19"/>
      <c r="C12" s="21"/>
      <c r="D12" s="76"/>
      <c r="E12" s="93" t="s">
        <v>135</v>
      </c>
      <c r="F12" s="93"/>
      <c r="G12" s="81"/>
      <c r="H12" s="94">
        <f>+'Egresos del Proyecto'!BK129</f>
        <v>1750000</v>
      </c>
      <c r="I12" s="95"/>
      <c r="J12" s="96" t="s">
        <v>137</v>
      </c>
      <c r="K12" s="97"/>
      <c r="L12" s="98"/>
      <c r="M12" s="98"/>
      <c r="N12" s="98"/>
      <c r="O12" s="98"/>
      <c r="P12" s="99"/>
      <c r="Q12" s="20"/>
      <c r="R12" s="20"/>
      <c r="S12" s="20"/>
      <c r="T12" s="19"/>
      <c r="U12" s="19"/>
    </row>
    <row r="13" spans="2:21" s="56" customFormat="1" ht="15" customHeight="1" x14ac:dyDescent="0.35">
      <c r="B13" s="49"/>
      <c r="C13" s="50"/>
      <c r="D13" s="80"/>
      <c r="E13" s="97"/>
      <c r="F13" s="97"/>
      <c r="G13" s="97"/>
      <c r="H13" s="101"/>
      <c r="I13" s="95"/>
      <c r="J13" s="96"/>
      <c r="K13" s="97"/>
      <c r="L13" s="98"/>
      <c r="M13" s="98"/>
      <c r="N13" s="98"/>
      <c r="O13" s="98"/>
      <c r="P13" s="99"/>
      <c r="Q13" s="55"/>
      <c r="R13" s="55"/>
      <c r="S13" s="55"/>
      <c r="T13" s="49"/>
      <c r="U13" s="49"/>
    </row>
    <row r="14" spans="2:21" s="56" customFormat="1" ht="20.25" x14ac:dyDescent="0.35">
      <c r="B14" s="49"/>
      <c r="C14" s="50"/>
      <c r="D14" s="80"/>
      <c r="E14" s="93" t="s">
        <v>142</v>
      </c>
      <c r="F14" s="93"/>
      <c r="G14" s="81"/>
      <c r="H14" s="102">
        <f>+H10-H12</f>
        <v>765500</v>
      </c>
      <c r="I14" s="95"/>
      <c r="J14" s="96" t="s">
        <v>139</v>
      </c>
      <c r="K14" s="97"/>
      <c r="L14" s="98"/>
      <c r="M14" s="98"/>
      <c r="N14" s="98"/>
      <c r="O14" s="98"/>
      <c r="P14" s="99"/>
      <c r="Q14" s="55"/>
      <c r="R14" s="55"/>
      <c r="S14" s="55"/>
      <c r="T14" s="49"/>
      <c r="U14" s="49"/>
    </row>
    <row r="15" spans="2:21" s="56" customFormat="1" ht="15" customHeight="1" x14ac:dyDescent="0.3">
      <c r="B15" s="49"/>
      <c r="C15" s="50"/>
      <c r="D15" s="76"/>
      <c r="E15" s="103"/>
      <c r="F15" s="103"/>
      <c r="G15" s="103"/>
      <c r="H15" s="104"/>
      <c r="I15" s="105"/>
      <c r="J15" s="106"/>
      <c r="K15" s="57"/>
      <c r="L15" s="57"/>
      <c r="M15" s="57"/>
      <c r="N15" s="57"/>
      <c r="O15" s="57"/>
      <c r="P15" s="54"/>
      <c r="Q15" s="55"/>
      <c r="R15" s="55"/>
      <c r="S15" s="55"/>
      <c r="T15" s="49"/>
      <c r="U15" s="49"/>
    </row>
    <row r="16" spans="2:21" s="56" customFormat="1" ht="17.25" x14ac:dyDescent="0.3">
      <c r="B16" s="49"/>
      <c r="C16" s="50"/>
      <c r="D16" s="57"/>
      <c r="E16" s="48"/>
      <c r="F16" s="48"/>
      <c r="G16" s="48"/>
      <c r="H16" s="107"/>
      <c r="I16" s="57"/>
      <c r="J16" s="106"/>
      <c r="K16" s="57"/>
      <c r="L16" s="57"/>
      <c r="M16" s="57"/>
      <c r="N16" s="57"/>
      <c r="O16" s="57"/>
      <c r="P16" s="54"/>
      <c r="Q16" s="55"/>
      <c r="R16" s="55"/>
      <c r="S16" s="55"/>
      <c r="T16" s="49"/>
      <c r="U16" s="49"/>
    </row>
    <row r="17" spans="2:21" s="56" customFormat="1" ht="15" customHeight="1" x14ac:dyDescent="0.3">
      <c r="B17" s="49"/>
      <c r="C17" s="50"/>
      <c r="D17" s="57"/>
      <c r="E17" s="103"/>
      <c r="F17" s="103"/>
      <c r="G17" s="103"/>
      <c r="H17" s="104"/>
      <c r="I17" s="57"/>
      <c r="J17" s="106"/>
      <c r="K17" s="57"/>
      <c r="L17" s="57"/>
      <c r="M17" s="57"/>
      <c r="N17" s="57"/>
      <c r="O17" s="57"/>
      <c r="P17" s="108"/>
      <c r="Q17" s="55"/>
      <c r="R17" s="55"/>
      <c r="S17" s="55"/>
      <c r="T17" s="49"/>
      <c r="U17" s="49"/>
    </row>
    <row r="18" spans="2:21" s="56" customFormat="1" ht="15" customHeight="1" x14ac:dyDescent="0.3">
      <c r="B18" s="49"/>
      <c r="C18" s="50"/>
      <c r="D18" s="57"/>
      <c r="E18" s="281"/>
      <c r="F18" s="281"/>
      <c r="G18" s="281"/>
      <c r="H18" s="281"/>
      <c r="I18" s="57"/>
      <c r="J18" s="106"/>
      <c r="K18" s="57"/>
      <c r="L18" s="57"/>
      <c r="M18" s="57"/>
      <c r="N18" s="57"/>
      <c r="O18" s="57"/>
      <c r="P18" s="108"/>
      <c r="Q18" s="55"/>
      <c r="R18" s="55"/>
      <c r="S18" s="55"/>
      <c r="T18" s="49"/>
      <c r="U18" s="49"/>
    </row>
    <row r="19" spans="2:21" s="56" customFormat="1" ht="27" x14ac:dyDescent="0.5">
      <c r="B19" s="49"/>
      <c r="C19" s="50"/>
      <c r="D19" s="57"/>
      <c r="E19" s="282" t="s">
        <v>143</v>
      </c>
      <c r="F19" s="282"/>
      <c r="G19" s="283"/>
      <c r="H19" s="109">
        <f>IF(H12=0,0,H14/H12)</f>
        <v>0.43742857142857144</v>
      </c>
      <c r="I19" s="103"/>
      <c r="J19" s="106"/>
      <c r="K19" s="57"/>
      <c r="L19" s="57"/>
      <c r="M19" s="57"/>
      <c r="N19" s="57"/>
      <c r="O19" s="57"/>
      <c r="P19" s="54"/>
      <c r="Q19" s="55"/>
      <c r="R19" s="55"/>
      <c r="S19" s="55"/>
      <c r="T19" s="49"/>
      <c r="U19" s="49"/>
    </row>
    <row r="20" spans="2:21" s="56" customFormat="1" ht="17.25" x14ac:dyDescent="0.3">
      <c r="B20" s="49"/>
      <c r="C20" s="50"/>
      <c r="D20" s="57"/>
      <c r="E20" s="103"/>
      <c r="F20" s="103"/>
      <c r="G20" s="103"/>
      <c r="H20" s="103"/>
      <c r="I20" s="103"/>
      <c r="J20" s="106"/>
      <c r="K20" s="57"/>
      <c r="L20" s="57"/>
      <c r="M20" s="57"/>
      <c r="N20" s="57"/>
      <c r="O20" s="57"/>
      <c r="P20" s="54"/>
      <c r="Q20" s="55"/>
      <c r="R20" s="55"/>
      <c r="S20" s="55"/>
      <c r="T20" s="49"/>
      <c r="U20" s="49"/>
    </row>
    <row r="21" spans="2:21" s="56" customFormat="1" ht="17.25" x14ac:dyDescent="0.3">
      <c r="B21" s="49"/>
      <c r="C21" s="50"/>
      <c r="D21" s="57"/>
      <c r="E21" s="103"/>
      <c r="F21" s="103"/>
      <c r="G21" s="103"/>
      <c r="H21" s="103"/>
      <c r="I21" s="103"/>
      <c r="J21" s="106"/>
      <c r="K21" s="57"/>
      <c r="L21" s="57"/>
      <c r="M21" s="57"/>
      <c r="N21" s="57"/>
      <c r="O21" s="57"/>
      <c r="P21" s="54"/>
      <c r="Q21" s="55"/>
      <c r="R21" s="55"/>
      <c r="S21" s="55"/>
      <c r="T21" s="49"/>
      <c r="U21" s="49"/>
    </row>
    <row r="22" spans="2:21" s="56" customFormat="1" ht="17.25" x14ac:dyDescent="0.3">
      <c r="B22" s="49"/>
      <c r="C22" s="50"/>
      <c r="D22" s="57"/>
      <c r="E22" s="57"/>
      <c r="F22" s="57"/>
      <c r="G22" s="57"/>
      <c r="H22" s="57"/>
      <c r="I22" s="57"/>
      <c r="J22" s="110"/>
      <c r="K22" s="57"/>
      <c r="L22" s="57"/>
      <c r="M22" s="59"/>
      <c r="N22" s="86"/>
      <c r="O22" s="46"/>
      <c r="P22" s="54"/>
      <c r="Q22" s="55"/>
      <c r="R22" s="55"/>
      <c r="S22" s="55"/>
      <c r="T22" s="49"/>
      <c r="U22" s="49"/>
    </row>
    <row r="23" spans="2:21" s="56" customFormat="1" ht="15" customHeight="1" x14ac:dyDescent="0.3">
      <c r="B23" s="49"/>
      <c r="C23" s="70"/>
      <c r="D23" s="71"/>
      <c r="E23" s="71"/>
      <c r="F23" s="71"/>
      <c r="G23" s="71"/>
      <c r="H23" s="71"/>
      <c r="I23" s="71"/>
      <c r="J23" s="111"/>
      <c r="K23" s="71"/>
      <c r="L23" s="71"/>
      <c r="M23" s="73"/>
      <c r="N23" s="71"/>
      <c r="O23" s="71"/>
      <c r="P23" s="72"/>
      <c r="Q23" s="55"/>
      <c r="R23" s="55"/>
      <c r="S23" s="55"/>
      <c r="T23" s="49"/>
      <c r="U23" s="49"/>
    </row>
    <row r="24" spans="2:21" ht="4.5" customHeight="1" x14ac:dyDescent="0.3">
      <c r="B24" s="19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112"/>
      <c r="P24" s="20"/>
      <c r="Q24" s="20"/>
      <c r="R24" s="20"/>
      <c r="S24" s="20"/>
      <c r="T24" s="19"/>
      <c r="U24" s="19"/>
    </row>
    <row r="25" spans="2:21" ht="5.0999999999999996" customHeight="1" x14ac:dyDescent="0.3">
      <c r="B25" s="19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112"/>
      <c r="P25" s="20"/>
      <c r="Q25" s="20"/>
      <c r="R25" s="20"/>
      <c r="S25" s="20"/>
      <c r="T25" s="19"/>
      <c r="U25" s="19"/>
    </row>
    <row r="26" spans="2:21" ht="9.9499999999999993" customHeight="1" x14ac:dyDescent="0.25">
      <c r="B26" s="19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19"/>
      <c r="U26" s="19"/>
    </row>
    <row r="27" spans="2:21" ht="14.25" x14ac:dyDescent="0.25">
      <c r="B27" s="19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19"/>
      <c r="U27" s="19"/>
    </row>
    <row r="28" spans="2:21" ht="14.25" x14ac:dyDescent="0.25">
      <c r="B28" s="19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19"/>
      <c r="U28" s="19"/>
    </row>
    <row r="29" spans="2:21" ht="14.25" x14ac:dyDescent="0.25"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19"/>
      <c r="U29" s="19"/>
    </row>
    <row r="30" spans="2:21" x14ac:dyDescent="0.2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</row>
    <row r="33" customFormat="1" x14ac:dyDescent="0.2"/>
    <row r="34" customFormat="1" x14ac:dyDescent="0.2"/>
    <row r="35" customFormat="1" x14ac:dyDescent="0.2"/>
    <row r="36" customFormat="1" x14ac:dyDescent="0.2"/>
    <row r="37" customFormat="1" x14ac:dyDescent="0.2"/>
    <row r="38" customFormat="1" x14ac:dyDescent="0.2"/>
    <row r="39" customFormat="1" x14ac:dyDescent="0.2"/>
    <row r="40" customFormat="1" x14ac:dyDescent="0.2"/>
    <row r="41" customFormat="1" x14ac:dyDescent="0.2"/>
    <row r="42" customFormat="1" x14ac:dyDescent="0.2"/>
    <row r="43" customFormat="1" x14ac:dyDescent="0.2"/>
    <row r="44" customFormat="1" x14ac:dyDescent="0.2"/>
    <row r="45" customFormat="1" x14ac:dyDescent="0.2"/>
    <row r="46" customFormat="1" x14ac:dyDescent="0.2"/>
    <row r="47" customFormat="1" x14ac:dyDescent="0.2"/>
    <row r="48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  <row r="71" customFormat="1" x14ac:dyDescent="0.2"/>
    <row r="72" customFormat="1" x14ac:dyDescent="0.2"/>
    <row r="73" customFormat="1" x14ac:dyDescent="0.2"/>
    <row r="74" customFormat="1" x14ac:dyDescent="0.2"/>
    <row r="75" customFormat="1" x14ac:dyDescent="0.2"/>
    <row r="76" customFormat="1" x14ac:dyDescent="0.2"/>
    <row r="77" customFormat="1" x14ac:dyDescent="0.2"/>
    <row r="78" customFormat="1" x14ac:dyDescent="0.2"/>
    <row r="79" customFormat="1" x14ac:dyDescent="0.2"/>
    <row r="80" customFormat="1" x14ac:dyDescent="0.2"/>
    <row r="81" customFormat="1" x14ac:dyDescent="0.2"/>
    <row r="82" customFormat="1" x14ac:dyDescent="0.2"/>
    <row r="83" customFormat="1" x14ac:dyDescent="0.2"/>
    <row r="84" customFormat="1" x14ac:dyDescent="0.2"/>
    <row r="85" customFormat="1" x14ac:dyDescent="0.2"/>
    <row r="86" customFormat="1" x14ac:dyDescent="0.2"/>
    <row r="87" customFormat="1" x14ac:dyDescent="0.2"/>
    <row r="88" customFormat="1" x14ac:dyDescent="0.2"/>
    <row r="89" customFormat="1" x14ac:dyDescent="0.2"/>
    <row r="90" customFormat="1" x14ac:dyDescent="0.2"/>
    <row r="91" customFormat="1" x14ac:dyDescent="0.2"/>
    <row r="92" customFormat="1" x14ac:dyDescent="0.2"/>
    <row r="93" customFormat="1" x14ac:dyDescent="0.2"/>
    <row r="94" customFormat="1" x14ac:dyDescent="0.2"/>
    <row r="95" customFormat="1" x14ac:dyDescent="0.2"/>
    <row r="96" customFormat="1" x14ac:dyDescent="0.2"/>
    <row r="97" customFormat="1" x14ac:dyDescent="0.2"/>
    <row r="98" customFormat="1" x14ac:dyDescent="0.2"/>
    <row r="99" customFormat="1" x14ac:dyDescent="0.2"/>
    <row r="100" customFormat="1" x14ac:dyDescent="0.2"/>
    <row r="101" customFormat="1" x14ac:dyDescent="0.2"/>
    <row r="102" customFormat="1" x14ac:dyDescent="0.2"/>
    <row r="103" customFormat="1" x14ac:dyDescent="0.2"/>
    <row r="104" customFormat="1" x14ac:dyDescent="0.2"/>
    <row r="105" customFormat="1" x14ac:dyDescent="0.2"/>
    <row r="106" customFormat="1" x14ac:dyDescent="0.2"/>
    <row r="107" customFormat="1" x14ac:dyDescent="0.2"/>
    <row r="108" customFormat="1" x14ac:dyDescent="0.2"/>
    <row r="109" customFormat="1" x14ac:dyDescent="0.2"/>
    <row r="110" customFormat="1" x14ac:dyDescent="0.2"/>
    <row r="111" customFormat="1" x14ac:dyDescent="0.2"/>
    <row r="112" customFormat="1" x14ac:dyDescent="0.2"/>
    <row r="113" customFormat="1" x14ac:dyDescent="0.2"/>
    <row r="114" customFormat="1" ht="200.1" customHeight="1" x14ac:dyDescent="0.2"/>
    <row r="115" customFormat="1" x14ac:dyDescent="0.2"/>
    <row r="116" customFormat="1" ht="9.9499999999999993" customHeight="1" x14ac:dyDescent="0.2"/>
    <row r="117" customFormat="1" x14ac:dyDescent="0.2"/>
    <row r="118" customFormat="1" x14ac:dyDescent="0.2"/>
    <row r="119" customFormat="1" x14ac:dyDescent="0.2"/>
    <row r="120" customFormat="1" x14ac:dyDescent="0.2"/>
  </sheetData>
  <sheetProtection algorithmName="SHA-512" hashValue="GBPH2Bi+IBgE6hsvb1UnT/HhweZPg3cPJa3WFGtTFLk1M0/kVKXLlSe8AoE8oWs4Ja26EUsbMk4Cpl0oAy2a0w==" saltValue="q5+HrT4yvkMLFvtu4gemWw==" spinCount="100000" sheet="1" objects="1" scenarios="1"/>
  <mergeCells count="7">
    <mergeCell ref="C2:P2"/>
    <mergeCell ref="E18:H18"/>
    <mergeCell ref="E19:G19"/>
    <mergeCell ref="E7:H7"/>
    <mergeCell ref="K7:N7"/>
    <mergeCell ref="J11:P11"/>
    <mergeCell ref="D4:P5"/>
  </mergeCells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2B33A-2BB5-4853-8BDE-9EC8DC843BFE}">
  <sheetPr>
    <tabColor rgb="FFFF0000"/>
    <pageSetUpPr fitToPage="1"/>
  </sheetPr>
  <dimension ref="A1:S36"/>
  <sheetViews>
    <sheetView showGridLines="0" showRowColHeaders="0" topLeftCell="B1" zoomScale="80" zoomScaleNormal="80" workbookViewId="0">
      <selection activeCell="C2" sqref="C2:L2"/>
    </sheetView>
  </sheetViews>
  <sheetFormatPr baseColWidth="10" defaultRowHeight="12.75" x14ac:dyDescent="0.2"/>
  <cols>
    <col min="1" max="1" width="11.42578125" hidden="1" customWidth="1"/>
    <col min="2" max="2" width="1.7109375" customWidth="1"/>
    <col min="3" max="3" width="2.7109375" customWidth="1"/>
    <col min="4" max="4" width="5.7109375" customWidth="1"/>
    <col min="5" max="5" width="26.7109375" customWidth="1"/>
    <col min="6" max="10" width="20.7109375" customWidth="1"/>
    <col min="11" max="11" width="5.7109375" customWidth="1"/>
    <col min="12" max="12" width="2.7109375" customWidth="1"/>
    <col min="13" max="13" width="4.7109375" customWidth="1"/>
    <col min="14" max="19" width="20.7109375" customWidth="1"/>
  </cols>
  <sheetData>
    <row r="1" spans="2:19" s="18" customFormat="1" ht="9.9499999999999993" customHeight="1" x14ac:dyDescent="0.2">
      <c r="B1" s="16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6"/>
      <c r="Q1" s="16"/>
      <c r="R1" s="16"/>
      <c r="S1" s="16"/>
    </row>
    <row r="2" spans="2:19" ht="35.1" customHeight="1" x14ac:dyDescent="0.25">
      <c r="B2" s="19"/>
      <c r="C2" s="289" t="s">
        <v>121</v>
      </c>
      <c r="D2" s="290"/>
      <c r="E2" s="290"/>
      <c r="F2" s="290"/>
      <c r="G2" s="290"/>
      <c r="H2" s="290"/>
      <c r="I2" s="290"/>
      <c r="J2" s="290"/>
      <c r="K2" s="290"/>
      <c r="L2" s="291"/>
      <c r="M2" s="20"/>
      <c r="N2" s="20"/>
      <c r="O2" s="20"/>
      <c r="P2" s="19"/>
      <c r="Q2" s="19"/>
      <c r="R2" s="19"/>
      <c r="S2" s="19"/>
    </row>
    <row r="3" spans="2:19" ht="9.9499999999999993" customHeight="1" x14ac:dyDescent="0.25">
      <c r="B3" s="19"/>
      <c r="C3" s="21"/>
      <c r="D3" s="22"/>
      <c r="E3" s="22"/>
      <c r="F3" s="22"/>
      <c r="G3" s="22"/>
      <c r="H3" s="22"/>
      <c r="I3" s="22"/>
      <c r="J3" s="22"/>
      <c r="K3" s="22"/>
      <c r="L3" s="23"/>
      <c r="M3" s="20"/>
      <c r="N3" s="20"/>
      <c r="O3" s="20"/>
      <c r="P3" s="19"/>
      <c r="Q3" s="19"/>
      <c r="R3" s="19"/>
      <c r="S3" s="19"/>
    </row>
    <row r="4" spans="2:19" ht="27.95" customHeight="1" x14ac:dyDescent="0.25">
      <c r="B4" s="19"/>
      <c r="C4" s="271" t="s">
        <v>151</v>
      </c>
      <c r="D4" s="272"/>
      <c r="E4" s="272"/>
      <c r="F4" s="272"/>
      <c r="G4" s="272"/>
      <c r="H4" s="272"/>
      <c r="I4" s="272"/>
      <c r="J4" s="272"/>
      <c r="K4" s="272"/>
      <c r="L4" s="273"/>
      <c r="M4" s="20"/>
      <c r="N4" s="20"/>
      <c r="O4" s="20"/>
      <c r="P4" s="19"/>
      <c r="Q4" s="19"/>
      <c r="R4" s="19"/>
      <c r="S4" s="19"/>
    </row>
    <row r="5" spans="2:19" ht="27.95" customHeight="1" x14ac:dyDescent="0.25">
      <c r="B5" s="19"/>
      <c r="C5" s="274"/>
      <c r="D5" s="272"/>
      <c r="E5" s="272"/>
      <c r="F5" s="272"/>
      <c r="G5" s="272"/>
      <c r="H5" s="272"/>
      <c r="I5" s="272"/>
      <c r="J5" s="272"/>
      <c r="K5" s="272"/>
      <c r="L5" s="273"/>
      <c r="M5" s="20"/>
      <c r="N5" s="20"/>
      <c r="O5" s="20"/>
      <c r="P5" s="19"/>
      <c r="Q5" s="19"/>
      <c r="R5" s="19"/>
      <c r="S5" s="19"/>
    </row>
    <row r="6" spans="2:19" ht="9.9499999999999993" customHeight="1" x14ac:dyDescent="0.25">
      <c r="B6" s="19"/>
      <c r="C6" s="21"/>
      <c r="D6" s="22"/>
      <c r="E6" s="22"/>
      <c r="F6" s="22"/>
      <c r="G6" s="22"/>
      <c r="H6" s="22"/>
      <c r="I6" s="22"/>
      <c r="J6" s="22"/>
      <c r="K6" s="22"/>
      <c r="L6" s="23"/>
      <c r="M6" s="20"/>
      <c r="N6" s="20"/>
      <c r="O6" s="20"/>
      <c r="P6" s="19"/>
      <c r="Q6" s="19"/>
      <c r="R6" s="19"/>
      <c r="S6" s="19"/>
    </row>
    <row r="7" spans="2:19" ht="21.95" customHeight="1" thickBot="1" x14ac:dyDescent="0.4">
      <c r="B7" s="19"/>
      <c r="C7" s="21"/>
      <c r="D7" s="24">
        <v>1</v>
      </c>
      <c r="E7" s="293" t="s">
        <v>111</v>
      </c>
      <c r="F7" s="294"/>
      <c r="G7" s="294"/>
      <c r="H7" s="294"/>
      <c r="I7" s="294"/>
      <c r="J7" s="295"/>
      <c r="K7" s="25"/>
      <c r="L7" s="23"/>
      <c r="M7" s="20"/>
      <c r="N7" s="20"/>
      <c r="O7" s="20"/>
      <c r="P7" s="19"/>
      <c r="Q7" s="19"/>
      <c r="R7" s="19"/>
      <c r="S7" s="19"/>
    </row>
    <row r="8" spans="2:19" ht="9.9499999999999993" customHeight="1" x14ac:dyDescent="0.35">
      <c r="B8" s="19"/>
      <c r="C8" s="21"/>
      <c r="D8" s="26"/>
      <c r="E8" s="27"/>
      <c r="F8" s="28"/>
      <c r="G8" s="28"/>
      <c r="H8" s="28"/>
      <c r="I8" s="28"/>
      <c r="J8" s="29"/>
      <c r="K8" s="22"/>
      <c r="L8" s="23"/>
      <c r="M8" s="20"/>
      <c r="N8" s="20"/>
      <c r="O8" s="20"/>
      <c r="P8" s="19"/>
      <c r="Q8" s="19"/>
      <c r="R8" s="19"/>
      <c r="S8" s="19"/>
    </row>
    <row r="9" spans="2:19" ht="20.25" x14ac:dyDescent="0.35">
      <c r="B9" s="19"/>
      <c r="C9" s="21"/>
      <c r="D9" s="30"/>
      <c r="E9" s="28"/>
      <c r="F9" s="280" t="s">
        <v>112</v>
      </c>
      <c r="G9" s="280"/>
      <c r="H9" s="280"/>
      <c r="I9" s="280"/>
      <c r="J9" s="296"/>
      <c r="K9" s="28"/>
      <c r="L9" s="23"/>
      <c r="M9" s="20"/>
      <c r="N9" s="20"/>
      <c r="O9" s="20"/>
      <c r="P9" s="19"/>
      <c r="Q9" s="19"/>
      <c r="R9" s="19"/>
      <c r="S9" s="19"/>
    </row>
    <row r="10" spans="2:19" s="40" customFormat="1" ht="17.25" x14ac:dyDescent="0.3">
      <c r="B10" s="31"/>
      <c r="C10" s="32"/>
      <c r="D10" s="33"/>
      <c r="E10" s="34"/>
      <c r="F10" s="35">
        <v>1</v>
      </c>
      <c r="G10" s="35">
        <v>2</v>
      </c>
      <c r="H10" s="35">
        <v>3</v>
      </c>
      <c r="I10" s="35">
        <v>4</v>
      </c>
      <c r="J10" s="36">
        <v>5</v>
      </c>
      <c r="K10" s="37"/>
      <c r="L10" s="38"/>
      <c r="M10" s="39"/>
      <c r="N10" s="39"/>
      <c r="O10" s="39"/>
      <c r="P10" s="31"/>
      <c r="Q10" s="31"/>
      <c r="R10" s="31"/>
      <c r="S10" s="31"/>
    </row>
    <row r="11" spans="2:19" ht="20.25" customHeight="1" x14ac:dyDescent="0.35">
      <c r="B11" s="19"/>
      <c r="C11" s="21"/>
      <c r="D11" s="26"/>
      <c r="E11" s="41" t="s">
        <v>113</v>
      </c>
      <c r="F11" s="42">
        <f>+'Ingresos del Proyecto'!I26-'Egresos del Proyecto'!R129</f>
        <v>175000</v>
      </c>
      <c r="G11" s="42">
        <f>+'Ingresos del Proyecto'!R26-'Egresos del Proyecto'!AA129</f>
        <v>272000</v>
      </c>
      <c r="H11" s="42">
        <f>+'Ingresos del Proyecto'!AA26-'Egresos del Proyecto'!AJ129</f>
        <v>353500</v>
      </c>
      <c r="I11" s="42">
        <f>+'Ingresos del Proyecto'!AJ26-'Egresos del Proyecto'!AS129</f>
        <v>444000</v>
      </c>
      <c r="J11" s="43">
        <f>+'Ingresos del Proyecto'!AS26-'Egresos del Proyecto'!BB129</f>
        <v>521000</v>
      </c>
      <c r="K11" s="28"/>
      <c r="L11" s="23"/>
      <c r="M11" s="20"/>
      <c r="N11" s="20"/>
      <c r="O11" s="20"/>
      <c r="P11" s="19"/>
      <c r="Q11" s="19"/>
      <c r="R11" s="19"/>
      <c r="S11" s="19"/>
    </row>
    <row r="12" spans="2:19" ht="20.25" x14ac:dyDescent="0.35">
      <c r="B12" s="19"/>
      <c r="C12" s="21"/>
      <c r="D12" s="26"/>
      <c r="E12" s="44" t="s">
        <v>114</v>
      </c>
      <c r="F12" s="45"/>
      <c r="G12" s="46"/>
      <c r="H12" s="46"/>
      <c r="I12" s="46"/>
      <c r="J12" s="47"/>
      <c r="K12" s="28"/>
      <c r="L12" s="23"/>
      <c r="M12" s="20"/>
      <c r="N12" s="20"/>
      <c r="O12" s="20"/>
      <c r="P12" s="19"/>
      <c r="Q12" s="19"/>
      <c r="R12" s="19"/>
      <c r="S12" s="19"/>
    </row>
    <row r="13" spans="2:19" ht="9.9499999999999993" customHeight="1" x14ac:dyDescent="0.35">
      <c r="B13" s="19"/>
      <c r="C13" s="21"/>
      <c r="D13" s="26"/>
      <c r="E13" s="48"/>
      <c r="F13" s="45"/>
      <c r="G13" s="46"/>
      <c r="H13" s="46"/>
      <c r="I13" s="46"/>
      <c r="J13" s="47"/>
      <c r="K13" s="28"/>
      <c r="L13" s="23"/>
      <c r="M13" s="20"/>
      <c r="N13" s="20"/>
      <c r="O13" s="20"/>
      <c r="P13" s="19"/>
      <c r="Q13" s="19"/>
      <c r="R13" s="19"/>
      <c r="S13" s="19"/>
    </row>
    <row r="14" spans="2:19" s="56" customFormat="1" ht="20.25" customHeight="1" x14ac:dyDescent="0.3">
      <c r="B14" s="49"/>
      <c r="C14" s="50"/>
      <c r="D14" s="51"/>
      <c r="E14" s="41" t="s">
        <v>115</v>
      </c>
      <c r="F14" s="42">
        <f>+'Egresos del Proyecto'!I129</f>
        <v>1000000</v>
      </c>
      <c r="G14" s="52" t="s">
        <v>145</v>
      </c>
      <c r="H14" s="46"/>
      <c r="I14" s="46"/>
      <c r="J14" s="47"/>
      <c r="K14" s="53"/>
      <c r="L14" s="54"/>
      <c r="M14" s="55"/>
      <c r="N14" s="55"/>
      <c r="O14" s="55"/>
      <c r="P14" s="49"/>
      <c r="Q14" s="49"/>
      <c r="R14" s="49"/>
      <c r="S14" s="49"/>
    </row>
    <row r="15" spans="2:19" s="56" customFormat="1" ht="15" customHeight="1" thickBot="1" x14ac:dyDescent="0.4">
      <c r="B15" s="49"/>
      <c r="C15" s="50"/>
      <c r="D15" s="51"/>
      <c r="E15" s="57"/>
      <c r="F15" s="57"/>
      <c r="G15" s="57"/>
      <c r="H15" s="57"/>
      <c r="I15" s="57"/>
      <c r="J15" s="54"/>
      <c r="K15" s="28"/>
      <c r="L15" s="54"/>
      <c r="M15" s="55"/>
      <c r="N15" s="55"/>
      <c r="O15" s="55"/>
      <c r="P15" s="49"/>
      <c r="Q15" s="49"/>
      <c r="R15" s="49"/>
      <c r="S15" s="49"/>
    </row>
    <row r="16" spans="2:19" s="56" customFormat="1" ht="21.95" customHeight="1" thickBot="1" x14ac:dyDescent="0.35">
      <c r="B16" s="49"/>
      <c r="C16" s="50"/>
      <c r="D16" s="58">
        <v>2</v>
      </c>
      <c r="E16" s="284" t="s">
        <v>122</v>
      </c>
      <c r="F16" s="275"/>
      <c r="G16" s="275"/>
      <c r="H16" s="275"/>
      <c r="I16" s="275"/>
      <c r="J16" s="292"/>
      <c r="K16" s="59"/>
      <c r="L16" s="54"/>
      <c r="M16" s="55"/>
      <c r="N16" s="55"/>
      <c r="O16" s="55"/>
      <c r="P16" s="49"/>
      <c r="Q16" s="49"/>
      <c r="R16" s="49"/>
      <c r="S16" s="49"/>
    </row>
    <row r="17" spans="2:19" s="56" customFormat="1" ht="9.9499999999999993" customHeight="1" x14ac:dyDescent="0.3">
      <c r="B17" s="49"/>
      <c r="C17" s="50"/>
      <c r="D17" s="50"/>
      <c r="E17" s="57"/>
      <c r="F17" s="57"/>
      <c r="G17" s="57"/>
      <c r="H17" s="57"/>
      <c r="I17" s="57"/>
      <c r="J17" s="54"/>
      <c r="K17" s="59"/>
      <c r="L17" s="54"/>
      <c r="M17" s="55"/>
      <c r="N17" s="55"/>
      <c r="O17" s="55"/>
      <c r="P17" s="49"/>
      <c r="Q17" s="49"/>
      <c r="R17" s="49"/>
      <c r="S17" s="49"/>
    </row>
    <row r="18" spans="2:19" s="56" customFormat="1" ht="17.25" x14ac:dyDescent="0.3">
      <c r="B18" s="49"/>
      <c r="C18" s="50"/>
      <c r="D18" s="50"/>
      <c r="E18" s="57"/>
      <c r="F18" s="57"/>
      <c r="G18" s="57"/>
      <c r="H18" s="57"/>
      <c r="I18" s="57"/>
      <c r="J18" s="54"/>
      <c r="K18" s="59"/>
      <c r="L18" s="54"/>
      <c r="M18" s="55"/>
      <c r="N18" s="55"/>
      <c r="O18" s="55"/>
      <c r="P18" s="49"/>
      <c r="Q18" s="49"/>
      <c r="R18" s="49"/>
      <c r="S18" s="49"/>
    </row>
    <row r="19" spans="2:19" s="56" customFormat="1" ht="5.0999999999999996" customHeight="1" x14ac:dyDescent="0.3">
      <c r="B19" s="49"/>
      <c r="C19" s="50"/>
      <c r="D19" s="50"/>
      <c r="E19" s="57"/>
      <c r="F19" s="57"/>
      <c r="G19" s="57"/>
      <c r="H19" s="57"/>
      <c r="I19" s="57"/>
      <c r="J19" s="54"/>
      <c r="K19" s="59"/>
      <c r="L19" s="54"/>
      <c r="M19" s="55"/>
      <c r="N19" s="55"/>
      <c r="O19" s="55"/>
      <c r="P19" s="49"/>
      <c r="Q19" s="49"/>
      <c r="R19" s="49"/>
      <c r="S19" s="49"/>
    </row>
    <row r="20" spans="2:19" s="56" customFormat="1" ht="20.25" x14ac:dyDescent="0.35">
      <c r="B20" s="49"/>
      <c r="C20" s="50"/>
      <c r="D20" s="50"/>
      <c r="E20" s="60" t="s">
        <v>123</v>
      </c>
      <c r="F20" s="57"/>
      <c r="G20" s="48"/>
      <c r="H20" s="61"/>
      <c r="I20" s="48"/>
      <c r="J20" s="62"/>
      <c r="K20" s="59"/>
      <c r="L20" s="54"/>
      <c r="M20" s="55"/>
      <c r="N20" s="55"/>
      <c r="O20" s="55"/>
      <c r="P20" s="49"/>
      <c r="Q20" s="49"/>
      <c r="R20" s="49"/>
      <c r="S20" s="49"/>
    </row>
    <row r="21" spans="2:19" s="56" customFormat="1" ht="5.25" customHeight="1" x14ac:dyDescent="0.3">
      <c r="B21" s="49"/>
      <c r="C21" s="50"/>
      <c r="D21" s="50"/>
      <c r="E21" s="57"/>
      <c r="F21" s="57"/>
      <c r="G21" s="57"/>
      <c r="H21" s="61"/>
      <c r="I21" s="63"/>
      <c r="J21" s="64"/>
      <c r="K21" s="59"/>
      <c r="L21" s="54"/>
      <c r="M21" s="55"/>
      <c r="N21" s="55"/>
      <c r="O21" s="55"/>
      <c r="P21" s="49"/>
      <c r="Q21" s="49"/>
      <c r="R21" s="49"/>
      <c r="S21" s="49"/>
    </row>
    <row r="22" spans="2:19" s="56" customFormat="1" ht="5.0999999999999996" customHeight="1" x14ac:dyDescent="0.3">
      <c r="B22" s="49"/>
      <c r="C22" s="50"/>
      <c r="D22" s="50"/>
      <c r="E22" s="57"/>
      <c r="F22" s="65"/>
      <c r="G22" s="57"/>
      <c r="H22" s="57"/>
      <c r="I22" s="57"/>
      <c r="J22" s="54"/>
      <c r="K22" s="59"/>
      <c r="L22" s="54"/>
      <c r="M22" s="55"/>
      <c r="N22" s="55"/>
      <c r="O22" s="55"/>
      <c r="P22" s="49"/>
      <c r="Q22" s="49"/>
      <c r="R22" s="49"/>
      <c r="S22" s="49"/>
    </row>
    <row r="23" spans="2:19" s="56" customFormat="1" ht="25.5" x14ac:dyDescent="0.5">
      <c r="B23" s="49"/>
      <c r="C23" s="50"/>
      <c r="D23" s="50"/>
      <c r="E23" s="66" t="s">
        <v>146</v>
      </c>
      <c r="F23" s="67"/>
      <c r="G23" s="68"/>
      <c r="H23" s="69">
        <f>IF(F14=0,0,IF(F11&gt;=F14,F10,IF(F11+G11&gt;=F14,G10,IF(H11+G11+F11&gt;=F14,H10,IF(I11+H11+G11+F11&gt;=F14,I10,IF(J11+I11+H11+G11+F11&gt;=F14,J10,"NO RETORNO"))))))</f>
        <v>4</v>
      </c>
      <c r="I23" s="57"/>
      <c r="J23" s="54"/>
      <c r="K23" s="59"/>
      <c r="L23" s="54"/>
      <c r="M23" s="55"/>
      <c r="N23" s="55"/>
      <c r="O23" s="55"/>
      <c r="P23" s="49"/>
      <c r="Q23" s="49"/>
      <c r="R23" s="49"/>
      <c r="S23" s="49"/>
    </row>
    <row r="24" spans="2:19" s="56" customFormat="1" ht="5.0999999999999996" customHeight="1" x14ac:dyDescent="0.3">
      <c r="B24" s="49"/>
      <c r="C24" s="50"/>
      <c r="D24" s="50"/>
      <c r="E24" s="57"/>
      <c r="F24" s="65"/>
      <c r="G24" s="57"/>
      <c r="H24" s="57"/>
      <c r="I24" s="57"/>
      <c r="J24" s="54"/>
      <c r="K24" s="59"/>
      <c r="L24" s="54"/>
      <c r="M24" s="55"/>
      <c r="N24" s="55"/>
      <c r="O24" s="55"/>
      <c r="P24" s="49"/>
      <c r="Q24" s="49"/>
      <c r="R24" s="49"/>
      <c r="S24" s="49"/>
    </row>
    <row r="25" spans="2:19" s="56" customFormat="1" ht="17.25" x14ac:dyDescent="0.3">
      <c r="B25" s="49"/>
      <c r="C25" s="50"/>
      <c r="D25" s="70"/>
      <c r="E25" s="71"/>
      <c r="F25" s="71"/>
      <c r="G25" s="71"/>
      <c r="H25" s="71"/>
      <c r="I25" s="71"/>
      <c r="J25" s="72"/>
      <c r="K25" s="59"/>
      <c r="L25" s="54"/>
      <c r="M25" s="55"/>
      <c r="N25" s="55"/>
      <c r="O25" s="55"/>
      <c r="P25" s="49"/>
      <c r="Q25" s="49"/>
      <c r="R25" s="49"/>
      <c r="S25" s="49"/>
    </row>
    <row r="26" spans="2:19" s="56" customFormat="1" ht="15" customHeight="1" x14ac:dyDescent="0.3">
      <c r="B26" s="49"/>
      <c r="C26" s="70"/>
      <c r="D26" s="71"/>
      <c r="E26" s="71"/>
      <c r="F26" s="71"/>
      <c r="G26" s="71"/>
      <c r="H26" s="71"/>
      <c r="I26" s="71"/>
      <c r="J26" s="71"/>
      <c r="K26" s="73"/>
      <c r="L26" s="72"/>
      <c r="M26" s="55"/>
      <c r="N26" s="55"/>
      <c r="O26" s="55"/>
      <c r="P26" s="49"/>
      <c r="Q26" s="49"/>
      <c r="R26" s="49"/>
      <c r="S26" s="49"/>
    </row>
    <row r="27" spans="2:19" ht="6" customHeight="1" x14ac:dyDescent="0.25">
      <c r="B27" s="19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19"/>
      <c r="Q27" s="19"/>
      <c r="R27" s="19"/>
      <c r="S27" s="19"/>
    </row>
    <row r="28" spans="2:19" ht="5.0999999999999996" customHeight="1" x14ac:dyDescent="0.25">
      <c r="B28" s="19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19"/>
      <c r="Q28" s="19"/>
      <c r="R28" s="19"/>
      <c r="S28" s="19"/>
    </row>
    <row r="29" spans="2:19" ht="9.9499999999999993" customHeight="1" x14ac:dyDescent="0.25"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19"/>
      <c r="Q29" s="19"/>
      <c r="R29" s="19"/>
      <c r="S29" s="19"/>
    </row>
    <row r="30" spans="2:19" ht="14.25" x14ac:dyDescent="0.25">
      <c r="B30" s="19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19"/>
      <c r="Q30" s="19"/>
      <c r="R30" s="19"/>
      <c r="S30" s="19"/>
    </row>
    <row r="31" spans="2:19" ht="14.25" x14ac:dyDescent="0.25"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19"/>
      <c r="Q31" s="19"/>
      <c r="R31" s="19"/>
      <c r="S31" s="19"/>
    </row>
    <row r="32" spans="2:19" x14ac:dyDescent="0.2"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pans="2:19" x14ac:dyDescent="0.2"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</row>
    <row r="34" spans="2:19" x14ac:dyDescent="0.2"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</row>
    <row r="35" spans="2:19" x14ac:dyDescent="0.2"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</row>
    <row r="36" spans="2:19" x14ac:dyDescent="0.2"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</row>
  </sheetData>
  <sheetProtection algorithmName="SHA-512" hashValue="v/+ysZMrDpXS2bgMuO0nDCbkiMnJY+KitsU3dynnQziw1C5kZtNqSlcgRPL6SgfJS9/7/sdYB6KiKRQL3go/+w==" saltValue="vbyiv0QcFrS0Rf10dDvITw==" spinCount="100000" sheet="1" objects="1" scenarios="1"/>
  <mergeCells count="5">
    <mergeCell ref="C2:L2"/>
    <mergeCell ref="C4:L5"/>
    <mergeCell ref="E16:J16"/>
    <mergeCell ref="E7:J7"/>
    <mergeCell ref="F9:J9"/>
  </mergeCells>
  <hyperlinks>
    <hyperlink ref="L25:M25" location="ROI!A1" tooltip="Forma de cálculo y aplicación en Excel" display="¿Cómo se calcula?" xr:uid="{D4D845D6-E053-45FC-8908-98B9582BBF53}"/>
  </hyperlinks>
  <pageMargins left="0.70866141732283472" right="0.70866141732283472" top="0.74803149606299213" bottom="0.74803149606299213" header="0.31496062992125984" footer="0.31496062992125984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Instrucciones</vt:lpstr>
      <vt:lpstr>Egresos del Proyecto</vt:lpstr>
      <vt:lpstr>Ingresos del Proyecto</vt:lpstr>
      <vt:lpstr>VAN y TIR</vt:lpstr>
      <vt:lpstr>Rentabilidad</vt:lpstr>
      <vt:lpstr>ROI Simple</vt:lpstr>
      <vt:lpstr>Payback</vt:lpstr>
      <vt:lpstr>'Egresos del Proyecto'!Área_de_impresión</vt:lpstr>
      <vt:lpstr>'Ingresos del Proyecto'!Área_de_impresión</vt:lpstr>
      <vt:lpstr>'VAN y TIR'!Área_de_impresión</vt:lpstr>
      <vt:lpstr>'Egresos del Proyecto'!trescece</vt:lpstr>
      <vt:lpstr>'Ingresos del Proyecto'!trescece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Néstor Altuve</dc:creator>
  <cp:lastModifiedBy>Néstor Altuve</cp:lastModifiedBy>
  <cp:lastPrinted>2022-02-09T22:43:32Z</cp:lastPrinted>
  <dcterms:created xsi:type="dcterms:W3CDTF">2021-08-20T21:00:51Z</dcterms:created>
  <dcterms:modified xsi:type="dcterms:W3CDTF">2026-02-26T21:25:49Z</dcterms:modified>
</cp:coreProperties>
</file>